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460"/>
  </bookViews>
  <sheets>
    <sheet name="入力シート" sheetId="3" r:id="rId1"/>
    <sheet name="加入原票①" sheetId="8" r:id="rId2"/>
    <sheet name="加入原票②" sheetId="2" r:id="rId3"/>
    <sheet name="加入原票③" sheetId="9" r:id="rId4"/>
  </sheets>
  <calcPr calcId="162913"/>
</workbook>
</file>

<file path=xl/calcChain.xml><?xml version="1.0" encoding="utf-8"?>
<calcChain xmlns="http://schemas.openxmlformats.org/spreadsheetml/2006/main">
  <c r="BB49" i="9" l="1"/>
  <c r="BA49" i="9"/>
  <c r="AZ49" i="9"/>
  <c r="AY49" i="9"/>
  <c r="AX49" i="9"/>
  <c r="AW49" i="9"/>
  <c r="AT49" i="9"/>
  <c r="AS49" i="9"/>
  <c r="AR49" i="9"/>
  <c r="AQ49" i="9"/>
  <c r="AP49" i="9"/>
  <c r="AO49" i="9"/>
  <c r="AN49" i="9"/>
  <c r="AM49" i="9"/>
  <c r="AL49" i="9"/>
  <c r="AK49" i="9"/>
  <c r="AJ49" i="9"/>
  <c r="AI49" i="9"/>
  <c r="AG49" i="9"/>
  <c r="AF49" i="9"/>
  <c r="AE49" i="9"/>
  <c r="AD49" i="9"/>
  <c r="AC49" i="9"/>
  <c r="AB49" i="9"/>
  <c r="AA49" i="9"/>
  <c r="K49" i="9"/>
  <c r="J49" i="9"/>
  <c r="I49" i="9"/>
  <c r="H49" i="9"/>
  <c r="G49" i="9"/>
  <c r="F49" i="9"/>
  <c r="E49" i="9"/>
  <c r="D49" i="9"/>
  <c r="C49" i="9"/>
  <c r="B49" i="9"/>
  <c r="L48" i="9"/>
  <c r="AH46" i="9"/>
  <c r="Z46" i="9"/>
  <c r="Y46" i="9"/>
  <c r="X46" i="9"/>
  <c r="W46" i="9"/>
  <c r="V46" i="9"/>
  <c r="U46" i="9"/>
  <c r="T46" i="9"/>
  <c r="S46" i="9"/>
  <c r="R46" i="9"/>
  <c r="Q46" i="9"/>
  <c r="P46" i="9"/>
  <c r="O46" i="9"/>
  <c r="N46" i="9"/>
  <c r="M46" i="9"/>
  <c r="L46" i="9"/>
  <c r="BB45" i="9"/>
  <c r="BA45" i="9"/>
  <c r="AZ45" i="9"/>
  <c r="AY45" i="9"/>
  <c r="AX45" i="9"/>
  <c r="AW45" i="9"/>
  <c r="AT45" i="9"/>
  <c r="AS45" i="9"/>
  <c r="AR45" i="9"/>
  <c r="AQ45" i="9"/>
  <c r="AP45" i="9"/>
  <c r="AO45" i="9"/>
  <c r="AN45" i="9"/>
  <c r="AM45" i="9"/>
  <c r="AL45" i="9"/>
  <c r="AK45" i="9"/>
  <c r="AJ45" i="9"/>
  <c r="AI45" i="9"/>
  <c r="AG45" i="9"/>
  <c r="AF45" i="9"/>
  <c r="AE45" i="9"/>
  <c r="AD45" i="9"/>
  <c r="AC45" i="9"/>
  <c r="AB45" i="9"/>
  <c r="AA45" i="9"/>
  <c r="K45" i="9"/>
  <c r="J45" i="9"/>
  <c r="I45" i="9"/>
  <c r="H45" i="9"/>
  <c r="G45" i="9"/>
  <c r="F45" i="9"/>
  <c r="E45" i="9"/>
  <c r="D45" i="9"/>
  <c r="C45" i="9"/>
  <c r="B45" i="9"/>
  <c r="L44" i="9"/>
  <c r="AH42" i="9"/>
  <c r="Z42" i="9"/>
  <c r="Y42" i="9"/>
  <c r="X42" i="9"/>
  <c r="W42" i="9"/>
  <c r="V42" i="9"/>
  <c r="U42" i="9"/>
  <c r="T42" i="9"/>
  <c r="S42" i="9"/>
  <c r="R42" i="9"/>
  <c r="Q42" i="9"/>
  <c r="P42" i="9"/>
  <c r="O42" i="9"/>
  <c r="N42" i="9"/>
  <c r="M42" i="9"/>
  <c r="L42" i="9"/>
  <c r="BB41" i="9"/>
  <c r="BA41" i="9"/>
  <c r="AZ41" i="9"/>
  <c r="AY41" i="9"/>
  <c r="AX41" i="9"/>
  <c r="AW41" i="9"/>
  <c r="AT41" i="9"/>
  <c r="AS41" i="9"/>
  <c r="AR41" i="9"/>
  <c r="AQ41" i="9"/>
  <c r="AP41" i="9"/>
  <c r="AO41" i="9"/>
  <c r="AN41" i="9"/>
  <c r="AM41" i="9"/>
  <c r="AL41" i="9"/>
  <c r="AK41" i="9"/>
  <c r="AJ41" i="9"/>
  <c r="AI41" i="9"/>
  <c r="AG41" i="9"/>
  <c r="AF41" i="9"/>
  <c r="AE41" i="9"/>
  <c r="AD41" i="9"/>
  <c r="AC41" i="9"/>
  <c r="AB41" i="9"/>
  <c r="AA41" i="9"/>
  <c r="K41" i="9"/>
  <c r="J41" i="9"/>
  <c r="I41" i="9"/>
  <c r="H41" i="9"/>
  <c r="G41" i="9"/>
  <c r="F41" i="9"/>
  <c r="E41" i="9"/>
  <c r="D41" i="9"/>
  <c r="C41" i="9"/>
  <c r="B41" i="9"/>
  <c r="L40" i="9"/>
  <c r="AH38" i="9"/>
  <c r="Z38" i="9"/>
  <c r="Y38" i="9"/>
  <c r="X38" i="9"/>
  <c r="W38" i="9"/>
  <c r="V38" i="9"/>
  <c r="U38" i="9"/>
  <c r="T38" i="9"/>
  <c r="S38" i="9"/>
  <c r="R38" i="9"/>
  <c r="Q38" i="9"/>
  <c r="P38" i="9"/>
  <c r="O38" i="9"/>
  <c r="N38" i="9"/>
  <c r="M38" i="9"/>
  <c r="L38" i="9"/>
  <c r="BB37" i="9"/>
  <c r="BA37" i="9"/>
  <c r="AZ37" i="9"/>
  <c r="AY37" i="9"/>
  <c r="AX37" i="9"/>
  <c r="AW37" i="9"/>
  <c r="AT37" i="9"/>
  <c r="AS37" i="9"/>
  <c r="AR37" i="9"/>
  <c r="AQ37" i="9"/>
  <c r="AP37" i="9"/>
  <c r="AO37" i="9"/>
  <c r="AN37" i="9"/>
  <c r="AM37" i="9"/>
  <c r="AL37" i="9"/>
  <c r="AK37" i="9"/>
  <c r="AJ37" i="9"/>
  <c r="AI37" i="9"/>
  <c r="AG37" i="9"/>
  <c r="AF37" i="9"/>
  <c r="AE37" i="9"/>
  <c r="AD37" i="9"/>
  <c r="AC37" i="9"/>
  <c r="AB37" i="9"/>
  <c r="AA37" i="9"/>
  <c r="K37" i="9"/>
  <c r="J37" i="9"/>
  <c r="I37" i="9"/>
  <c r="H37" i="9"/>
  <c r="G37" i="9"/>
  <c r="F37" i="9"/>
  <c r="E37" i="9"/>
  <c r="D37" i="9"/>
  <c r="C37" i="9"/>
  <c r="B37" i="9"/>
  <c r="L36" i="9"/>
  <c r="AH34" i="9"/>
  <c r="Z34" i="9"/>
  <c r="Y34" i="9"/>
  <c r="X34" i="9"/>
  <c r="W34" i="9"/>
  <c r="V34" i="9"/>
  <c r="U34" i="9"/>
  <c r="T34" i="9"/>
  <c r="S34" i="9"/>
  <c r="R34" i="9"/>
  <c r="Q34" i="9"/>
  <c r="P34" i="9"/>
  <c r="O34" i="9"/>
  <c r="N34" i="9"/>
  <c r="M34" i="9"/>
  <c r="L34" i="9"/>
  <c r="BB33" i="9"/>
  <c r="BA33" i="9"/>
  <c r="AZ33" i="9"/>
  <c r="AY33" i="9"/>
  <c r="AX33" i="9"/>
  <c r="AW33" i="9"/>
  <c r="AT33" i="9"/>
  <c r="AS33" i="9"/>
  <c r="AR33" i="9"/>
  <c r="AQ33" i="9"/>
  <c r="AP33" i="9"/>
  <c r="AO33" i="9"/>
  <c r="AN33" i="9"/>
  <c r="AM33" i="9"/>
  <c r="AL33" i="9"/>
  <c r="AK33" i="9"/>
  <c r="AJ33" i="9"/>
  <c r="AI33" i="9"/>
  <c r="AG33" i="9"/>
  <c r="AF33" i="9"/>
  <c r="AE33" i="9"/>
  <c r="AD33" i="9"/>
  <c r="AC33" i="9"/>
  <c r="AB33" i="9"/>
  <c r="AA33" i="9"/>
  <c r="K33" i="9"/>
  <c r="J33" i="9"/>
  <c r="I33" i="9"/>
  <c r="H33" i="9"/>
  <c r="G33" i="9"/>
  <c r="F33" i="9"/>
  <c r="E33" i="9"/>
  <c r="D33" i="9"/>
  <c r="C33" i="9"/>
  <c r="B33" i="9"/>
  <c r="L32" i="9"/>
  <c r="AH30" i="9"/>
  <c r="Z30" i="9"/>
  <c r="Y30" i="9"/>
  <c r="X30" i="9"/>
  <c r="W30" i="9"/>
  <c r="V30" i="9"/>
  <c r="U30" i="9"/>
  <c r="T30" i="9"/>
  <c r="S30" i="9"/>
  <c r="R30" i="9"/>
  <c r="Q30" i="9"/>
  <c r="P30" i="9"/>
  <c r="O30" i="9"/>
  <c r="N30" i="9"/>
  <c r="M30" i="9"/>
  <c r="L30" i="9"/>
  <c r="BB29" i="9"/>
  <c r="BA29" i="9"/>
  <c r="AZ29" i="9"/>
  <c r="AY29" i="9"/>
  <c r="AX29" i="9"/>
  <c r="AW29" i="9"/>
  <c r="AT29" i="9"/>
  <c r="AS29" i="9"/>
  <c r="AR29" i="9"/>
  <c r="AQ29" i="9"/>
  <c r="AP29" i="9"/>
  <c r="AO29" i="9"/>
  <c r="AN29" i="9"/>
  <c r="AM29" i="9"/>
  <c r="AL29" i="9"/>
  <c r="AK29" i="9"/>
  <c r="AJ29" i="9"/>
  <c r="AI29" i="9"/>
  <c r="AG29" i="9"/>
  <c r="AF29" i="9"/>
  <c r="AE29" i="9"/>
  <c r="AD29" i="9"/>
  <c r="AC29" i="9"/>
  <c r="AB29" i="9"/>
  <c r="AA29" i="9"/>
  <c r="K29" i="9"/>
  <c r="J29" i="9"/>
  <c r="I29" i="9"/>
  <c r="H29" i="9"/>
  <c r="G29" i="9"/>
  <c r="F29" i="9"/>
  <c r="E29" i="9"/>
  <c r="D29" i="9"/>
  <c r="C29" i="9"/>
  <c r="B29" i="9"/>
  <c r="L28" i="9"/>
  <c r="AH26" i="9"/>
  <c r="Z26" i="9"/>
  <c r="Y26" i="9"/>
  <c r="X26" i="9"/>
  <c r="W26" i="9"/>
  <c r="V26" i="9"/>
  <c r="U26" i="9"/>
  <c r="T26" i="9"/>
  <c r="S26" i="9"/>
  <c r="R26" i="9"/>
  <c r="Q26" i="9"/>
  <c r="P26" i="9"/>
  <c r="O26" i="9"/>
  <c r="N26" i="9"/>
  <c r="M26" i="9"/>
  <c r="L26" i="9"/>
  <c r="BB25" i="9"/>
  <c r="BA25" i="9"/>
  <c r="AZ25" i="9"/>
  <c r="AY25" i="9"/>
  <c r="AX25" i="9"/>
  <c r="AW25" i="9"/>
  <c r="AT25" i="9"/>
  <c r="AS25" i="9"/>
  <c r="AR25" i="9"/>
  <c r="AQ25" i="9"/>
  <c r="AP25" i="9"/>
  <c r="AO25" i="9"/>
  <c r="AN25" i="9"/>
  <c r="AM25" i="9"/>
  <c r="AL25" i="9"/>
  <c r="AK25" i="9"/>
  <c r="AJ25" i="9"/>
  <c r="AI25" i="9"/>
  <c r="AG25" i="9"/>
  <c r="AF25" i="9"/>
  <c r="AE25" i="9"/>
  <c r="AD25" i="9"/>
  <c r="AC25" i="9"/>
  <c r="AB25" i="9"/>
  <c r="AA25" i="9"/>
  <c r="K25" i="9"/>
  <c r="J25" i="9"/>
  <c r="I25" i="9"/>
  <c r="H25" i="9"/>
  <c r="G25" i="9"/>
  <c r="F25" i="9"/>
  <c r="E25" i="9"/>
  <c r="D25" i="9"/>
  <c r="C25" i="9"/>
  <c r="B25" i="9"/>
  <c r="L24" i="9"/>
  <c r="AH22" i="9"/>
  <c r="Z22" i="9"/>
  <c r="Y22" i="9"/>
  <c r="X22" i="9"/>
  <c r="W22" i="9"/>
  <c r="V22" i="9"/>
  <c r="U22" i="9"/>
  <c r="T22" i="9"/>
  <c r="S22" i="9"/>
  <c r="R22" i="9"/>
  <c r="Q22" i="9"/>
  <c r="P22" i="9"/>
  <c r="O22" i="9"/>
  <c r="N22" i="9"/>
  <c r="M22" i="9"/>
  <c r="L22" i="9"/>
  <c r="BB21" i="9"/>
  <c r="BA21" i="9"/>
  <c r="AZ21" i="9"/>
  <c r="AY21" i="9"/>
  <c r="AX21" i="9"/>
  <c r="AW21" i="9"/>
  <c r="AT21" i="9"/>
  <c r="AS21" i="9"/>
  <c r="AR21" i="9"/>
  <c r="AQ21" i="9"/>
  <c r="AP21" i="9"/>
  <c r="AO21" i="9"/>
  <c r="AN21" i="9"/>
  <c r="AM21" i="9"/>
  <c r="AL21" i="9"/>
  <c r="AK21" i="9"/>
  <c r="AJ21" i="9"/>
  <c r="AI21" i="9"/>
  <c r="AG21" i="9"/>
  <c r="AF21" i="9"/>
  <c r="AE21" i="9"/>
  <c r="AD21" i="9"/>
  <c r="AC21" i="9"/>
  <c r="AB21" i="9"/>
  <c r="AA21" i="9"/>
  <c r="K21" i="9"/>
  <c r="J21" i="9"/>
  <c r="I21" i="9"/>
  <c r="H21" i="9"/>
  <c r="G21" i="9"/>
  <c r="F21" i="9"/>
  <c r="E21" i="9"/>
  <c r="D21" i="9"/>
  <c r="C21" i="9"/>
  <c r="B21" i="9"/>
  <c r="L20" i="9"/>
  <c r="AH18" i="9"/>
  <c r="Z18" i="9"/>
  <c r="Y18" i="9"/>
  <c r="X18" i="9"/>
  <c r="W18" i="9"/>
  <c r="V18" i="9"/>
  <c r="U18" i="9"/>
  <c r="T18" i="9"/>
  <c r="S18" i="9"/>
  <c r="R18" i="9"/>
  <c r="Q18" i="9"/>
  <c r="P18" i="9"/>
  <c r="O18" i="9"/>
  <c r="N18" i="9"/>
  <c r="M18" i="9"/>
  <c r="L18" i="9"/>
  <c r="BB17" i="9"/>
  <c r="BA17" i="9"/>
  <c r="AZ17" i="9"/>
  <c r="AY17" i="9"/>
  <c r="AX17" i="9"/>
  <c r="AW17" i="9"/>
  <c r="AT17" i="9"/>
  <c r="AS17" i="9"/>
  <c r="AR17" i="9"/>
  <c r="AQ17" i="9"/>
  <c r="AP17" i="9"/>
  <c r="AO17" i="9"/>
  <c r="AN17" i="9"/>
  <c r="AM17" i="9"/>
  <c r="AL17" i="9"/>
  <c r="AK17" i="9"/>
  <c r="AJ17" i="9"/>
  <c r="AI17" i="9"/>
  <c r="AG17" i="9"/>
  <c r="AF17" i="9"/>
  <c r="AE17" i="9"/>
  <c r="AD17" i="9"/>
  <c r="AC17" i="9"/>
  <c r="AB17" i="9"/>
  <c r="AA17" i="9"/>
  <c r="K17" i="9"/>
  <c r="J17" i="9"/>
  <c r="I17" i="9"/>
  <c r="H17" i="9"/>
  <c r="G17" i="9"/>
  <c r="F17" i="9"/>
  <c r="E17" i="9"/>
  <c r="D17" i="9"/>
  <c r="C17" i="9"/>
  <c r="B17" i="9"/>
  <c r="L16" i="9"/>
  <c r="AH14" i="9"/>
  <c r="Z14" i="9"/>
  <c r="Y14" i="9"/>
  <c r="X14" i="9"/>
  <c r="W14" i="9"/>
  <c r="V14" i="9"/>
  <c r="U14" i="9"/>
  <c r="T14" i="9"/>
  <c r="S14" i="9"/>
  <c r="R14" i="9"/>
  <c r="Q14" i="9"/>
  <c r="P14" i="9"/>
  <c r="O14" i="9"/>
  <c r="N14" i="9"/>
  <c r="M14" i="9"/>
  <c r="L14" i="9"/>
  <c r="BB13" i="9"/>
  <c r="BA13" i="9"/>
  <c r="AZ13" i="9"/>
  <c r="AY13" i="9"/>
  <c r="AX13" i="9"/>
  <c r="AW13" i="9"/>
  <c r="AT13" i="9"/>
  <c r="AS13" i="9"/>
  <c r="AR13" i="9"/>
  <c r="AQ13" i="9"/>
  <c r="AP13" i="9"/>
  <c r="AO13" i="9"/>
  <c r="AN13" i="9"/>
  <c r="AM13" i="9"/>
  <c r="AL13" i="9"/>
  <c r="AK13" i="9"/>
  <c r="AJ13" i="9"/>
  <c r="AI13" i="9"/>
  <c r="AG13" i="9"/>
  <c r="AF13" i="9"/>
  <c r="AE13" i="9"/>
  <c r="AD13" i="9"/>
  <c r="AC13" i="9"/>
  <c r="AB13" i="9"/>
  <c r="AA13" i="9"/>
  <c r="K13" i="9"/>
  <c r="J13" i="9"/>
  <c r="I13" i="9"/>
  <c r="H13" i="9"/>
  <c r="G13" i="9"/>
  <c r="F13" i="9"/>
  <c r="E13" i="9"/>
  <c r="D13" i="9"/>
  <c r="C13" i="9"/>
  <c r="B13" i="9"/>
  <c r="L12" i="9"/>
  <c r="AH10" i="9"/>
  <c r="Z10" i="9"/>
  <c r="Y10" i="9"/>
  <c r="X10" i="9"/>
  <c r="W10" i="9"/>
  <c r="V10" i="9"/>
  <c r="U10" i="9"/>
  <c r="T10" i="9"/>
  <c r="S10" i="9"/>
  <c r="R10" i="9"/>
  <c r="Q10" i="9"/>
  <c r="P10" i="9"/>
  <c r="O10" i="9"/>
  <c r="N10" i="9"/>
  <c r="M10" i="9"/>
  <c r="L10" i="9"/>
  <c r="BB49" i="2"/>
  <c r="BA49" i="2"/>
  <c r="AZ49" i="2"/>
  <c r="AY49" i="2"/>
  <c r="AX49" i="2"/>
  <c r="AW49" i="2"/>
  <c r="AT49" i="2"/>
  <c r="AS49" i="2"/>
  <c r="AR49" i="2"/>
  <c r="AQ49" i="2"/>
  <c r="AP49" i="2"/>
  <c r="AO49" i="2"/>
  <c r="AN49" i="2"/>
  <c r="AM49" i="2"/>
  <c r="AL49" i="2"/>
  <c r="AK49" i="2"/>
  <c r="AJ49" i="2"/>
  <c r="AI49" i="2"/>
  <c r="AG49" i="2"/>
  <c r="AF49" i="2"/>
  <c r="AE49" i="2"/>
  <c r="AD49" i="2"/>
  <c r="AC49" i="2"/>
  <c r="AB49" i="2"/>
  <c r="AA49" i="2"/>
  <c r="K49" i="2"/>
  <c r="J49" i="2"/>
  <c r="I49" i="2"/>
  <c r="H49" i="2"/>
  <c r="G49" i="2"/>
  <c r="F49" i="2"/>
  <c r="E49" i="2"/>
  <c r="D49" i="2"/>
  <c r="C49" i="2"/>
  <c r="B49" i="2"/>
  <c r="L48" i="2"/>
  <c r="AH46" i="2"/>
  <c r="Z46" i="2"/>
  <c r="Y46" i="2"/>
  <c r="X46" i="2"/>
  <c r="W46" i="2"/>
  <c r="V46" i="2"/>
  <c r="U46" i="2"/>
  <c r="T46" i="2"/>
  <c r="S46" i="2"/>
  <c r="R46" i="2"/>
  <c r="Q46" i="2"/>
  <c r="P46" i="2"/>
  <c r="O46" i="2"/>
  <c r="N46" i="2"/>
  <c r="M46" i="2"/>
  <c r="L46" i="2"/>
  <c r="BB45" i="2"/>
  <c r="BA45" i="2"/>
  <c r="AZ45" i="2"/>
  <c r="AY45" i="2"/>
  <c r="AX45" i="2"/>
  <c r="AW45" i="2"/>
  <c r="AT45" i="2"/>
  <c r="AS45" i="2"/>
  <c r="AR45" i="2"/>
  <c r="AQ45" i="2"/>
  <c r="AP45" i="2"/>
  <c r="AO45" i="2"/>
  <c r="AN45" i="2"/>
  <c r="AM45" i="2"/>
  <c r="AL45" i="2"/>
  <c r="AK45" i="2"/>
  <c r="AJ45" i="2"/>
  <c r="AI45" i="2"/>
  <c r="AG45" i="2"/>
  <c r="AF45" i="2"/>
  <c r="AE45" i="2"/>
  <c r="AD45" i="2"/>
  <c r="AC45" i="2"/>
  <c r="AB45" i="2"/>
  <c r="AA45" i="2"/>
  <c r="K45" i="2"/>
  <c r="J45" i="2"/>
  <c r="I45" i="2"/>
  <c r="H45" i="2"/>
  <c r="G45" i="2"/>
  <c r="F45" i="2"/>
  <c r="E45" i="2"/>
  <c r="D45" i="2"/>
  <c r="C45" i="2"/>
  <c r="B45" i="2"/>
  <c r="L44" i="2"/>
  <c r="AH42" i="2"/>
  <c r="Z42" i="2"/>
  <c r="Y42" i="2"/>
  <c r="X42" i="2"/>
  <c r="W42" i="2"/>
  <c r="V42" i="2"/>
  <c r="U42" i="2"/>
  <c r="T42" i="2"/>
  <c r="S42" i="2"/>
  <c r="R42" i="2"/>
  <c r="Q42" i="2"/>
  <c r="P42" i="2"/>
  <c r="O42" i="2"/>
  <c r="N42" i="2"/>
  <c r="M42" i="2"/>
  <c r="L42" i="2"/>
  <c r="BB41" i="2"/>
  <c r="BA41" i="2"/>
  <c r="AZ41" i="2"/>
  <c r="AY41" i="2"/>
  <c r="AX41" i="2"/>
  <c r="AW41" i="2"/>
  <c r="AT41" i="2"/>
  <c r="AS41" i="2"/>
  <c r="AR41" i="2"/>
  <c r="AQ41" i="2"/>
  <c r="AP41" i="2"/>
  <c r="AO41" i="2"/>
  <c r="AN41" i="2"/>
  <c r="AM41" i="2"/>
  <c r="AL41" i="2"/>
  <c r="AK41" i="2"/>
  <c r="AJ41" i="2"/>
  <c r="AI41" i="2"/>
  <c r="AG41" i="2"/>
  <c r="AF41" i="2"/>
  <c r="AE41" i="2"/>
  <c r="AD41" i="2"/>
  <c r="AC41" i="2"/>
  <c r="AB41" i="2"/>
  <c r="AA41" i="2"/>
  <c r="K41" i="2"/>
  <c r="J41" i="2"/>
  <c r="I41" i="2"/>
  <c r="H41" i="2"/>
  <c r="G41" i="2"/>
  <c r="F41" i="2"/>
  <c r="E41" i="2"/>
  <c r="D41" i="2"/>
  <c r="C41" i="2"/>
  <c r="B41" i="2"/>
  <c r="L40" i="2"/>
  <c r="AH38" i="2"/>
  <c r="Z38" i="2"/>
  <c r="Y38" i="2"/>
  <c r="X38" i="2"/>
  <c r="W38" i="2"/>
  <c r="V38" i="2"/>
  <c r="U38" i="2"/>
  <c r="T38" i="2"/>
  <c r="S38" i="2"/>
  <c r="R38" i="2"/>
  <c r="Q38" i="2"/>
  <c r="P38" i="2"/>
  <c r="O38" i="2"/>
  <c r="N38" i="2"/>
  <c r="M38" i="2"/>
  <c r="L38" i="2"/>
  <c r="BB37" i="2"/>
  <c r="BA37" i="2"/>
  <c r="AZ37" i="2"/>
  <c r="AY37" i="2"/>
  <c r="AX37" i="2"/>
  <c r="AW37" i="2"/>
  <c r="AT37" i="2"/>
  <c r="AS37" i="2"/>
  <c r="AR37" i="2"/>
  <c r="AQ37" i="2"/>
  <c r="AP37" i="2"/>
  <c r="AO37" i="2"/>
  <c r="AN37" i="2"/>
  <c r="AM37" i="2"/>
  <c r="AL37" i="2"/>
  <c r="AK37" i="2"/>
  <c r="AJ37" i="2"/>
  <c r="AI37" i="2"/>
  <c r="AG37" i="2"/>
  <c r="AF37" i="2"/>
  <c r="AE37" i="2"/>
  <c r="AD37" i="2"/>
  <c r="AC37" i="2"/>
  <c r="AB37" i="2"/>
  <c r="AA37" i="2"/>
  <c r="K37" i="2"/>
  <c r="J37" i="2"/>
  <c r="I37" i="2"/>
  <c r="H37" i="2"/>
  <c r="G37" i="2"/>
  <c r="F37" i="2"/>
  <c r="E37" i="2"/>
  <c r="D37" i="2"/>
  <c r="C37" i="2"/>
  <c r="B37" i="2"/>
  <c r="L36" i="2"/>
  <c r="AH34" i="2"/>
  <c r="Z34" i="2"/>
  <c r="Y34" i="2"/>
  <c r="X34" i="2"/>
  <c r="W34" i="2"/>
  <c r="V34" i="2"/>
  <c r="U34" i="2"/>
  <c r="T34" i="2"/>
  <c r="S34" i="2"/>
  <c r="R34" i="2"/>
  <c r="Q34" i="2"/>
  <c r="P34" i="2"/>
  <c r="O34" i="2"/>
  <c r="N34" i="2"/>
  <c r="M34" i="2"/>
  <c r="L34" i="2"/>
  <c r="BB33" i="2"/>
  <c r="BA33" i="2"/>
  <c r="AZ33" i="2"/>
  <c r="AY33" i="2"/>
  <c r="AX33" i="2"/>
  <c r="AW33" i="2"/>
  <c r="AT33" i="2"/>
  <c r="AS33" i="2"/>
  <c r="AR33" i="2"/>
  <c r="AQ33" i="2"/>
  <c r="AP33" i="2"/>
  <c r="AO33" i="2"/>
  <c r="AN33" i="2"/>
  <c r="AM33" i="2"/>
  <c r="AL33" i="2"/>
  <c r="AK33" i="2"/>
  <c r="AJ33" i="2"/>
  <c r="AI33" i="2"/>
  <c r="AG33" i="2"/>
  <c r="AF33" i="2"/>
  <c r="AE33" i="2"/>
  <c r="AD33" i="2"/>
  <c r="AC33" i="2"/>
  <c r="AB33" i="2"/>
  <c r="AA33" i="2"/>
  <c r="K33" i="2"/>
  <c r="J33" i="2"/>
  <c r="I33" i="2"/>
  <c r="H33" i="2"/>
  <c r="G33" i="2"/>
  <c r="F33" i="2"/>
  <c r="E33" i="2"/>
  <c r="D33" i="2"/>
  <c r="C33" i="2"/>
  <c r="B33" i="2"/>
  <c r="L32" i="2"/>
  <c r="AH30" i="2"/>
  <c r="Z30" i="2"/>
  <c r="Y30" i="2"/>
  <c r="X30" i="2"/>
  <c r="W30" i="2"/>
  <c r="V30" i="2"/>
  <c r="U30" i="2"/>
  <c r="T30" i="2"/>
  <c r="S30" i="2"/>
  <c r="R30" i="2"/>
  <c r="Q30" i="2"/>
  <c r="P30" i="2"/>
  <c r="O30" i="2"/>
  <c r="N30" i="2"/>
  <c r="M30" i="2"/>
  <c r="L30" i="2"/>
  <c r="BB29" i="2"/>
  <c r="BA29" i="2"/>
  <c r="AZ29" i="2"/>
  <c r="AY29" i="2"/>
  <c r="AX29" i="2"/>
  <c r="AW29" i="2"/>
  <c r="AT29" i="2"/>
  <c r="AS29" i="2"/>
  <c r="AR29" i="2"/>
  <c r="AQ29" i="2"/>
  <c r="AP29" i="2"/>
  <c r="AO29" i="2"/>
  <c r="AN29" i="2"/>
  <c r="AM29" i="2"/>
  <c r="AL29" i="2"/>
  <c r="AK29" i="2"/>
  <c r="AJ29" i="2"/>
  <c r="AI29" i="2"/>
  <c r="AG29" i="2"/>
  <c r="AF29" i="2"/>
  <c r="AE29" i="2"/>
  <c r="AD29" i="2"/>
  <c r="AC29" i="2"/>
  <c r="AB29" i="2"/>
  <c r="AA29" i="2"/>
  <c r="K29" i="2"/>
  <c r="J29" i="2"/>
  <c r="I29" i="2"/>
  <c r="H29" i="2"/>
  <c r="G29" i="2"/>
  <c r="F29" i="2"/>
  <c r="E29" i="2"/>
  <c r="D29" i="2"/>
  <c r="C29" i="2"/>
  <c r="B29" i="2"/>
  <c r="L28" i="2"/>
  <c r="AH26" i="2"/>
  <c r="Z26" i="2"/>
  <c r="Y26" i="2"/>
  <c r="X26" i="2"/>
  <c r="W26" i="2"/>
  <c r="V26" i="2"/>
  <c r="U26" i="2"/>
  <c r="T26" i="2"/>
  <c r="S26" i="2"/>
  <c r="R26" i="2"/>
  <c r="Q26" i="2"/>
  <c r="P26" i="2"/>
  <c r="O26" i="2"/>
  <c r="N26" i="2"/>
  <c r="M26" i="2"/>
  <c r="L26" i="2"/>
  <c r="BB25" i="2"/>
  <c r="BA25" i="2"/>
  <c r="AZ25" i="2"/>
  <c r="AY25" i="2"/>
  <c r="AX25" i="2"/>
  <c r="AW25" i="2"/>
  <c r="AT25" i="2"/>
  <c r="AS25" i="2"/>
  <c r="AR25" i="2"/>
  <c r="AQ25" i="2"/>
  <c r="AP25" i="2"/>
  <c r="AO25" i="2"/>
  <c r="AN25" i="2"/>
  <c r="AM25" i="2"/>
  <c r="AL25" i="2"/>
  <c r="AK25" i="2"/>
  <c r="AJ25" i="2"/>
  <c r="AI25" i="2"/>
  <c r="AG25" i="2"/>
  <c r="AF25" i="2"/>
  <c r="AE25" i="2"/>
  <c r="AD25" i="2"/>
  <c r="AC25" i="2"/>
  <c r="AB25" i="2"/>
  <c r="AA25" i="2"/>
  <c r="K25" i="2"/>
  <c r="J25" i="2"/>
  <c r="I25" i="2"/>
  <c r="H25" i="2"/>
  <c r="G25" i="2"/>
  <c r="F25" i="2"/>
  <c r="E25" i="2"/>
  <c r="D25" i="2"/>
  <c r="C25" i="2"/>
  <c r="B25" i="2"/>
  <c r="L24" i="2"/>
  <c r="AH22" i="2"/>
  <c r="Z22" i="2"/>
  <c r="Y22" i="2"/>
  <c r="X22" i="2"/>
  <c r="W22" i="2"/>
  <c r="V22" i="2"/>
  <c r="U22" i="2"/>
  <c r="T22" i="2"/>
  <c r="S22" i="2"/>
  <c r="R22" i="2"/>
  <c r="Q22" i="2"/>
  <c r="P22" i="2"/>
  <c r="O22" i="2"/>
  <c r="N22" i="2"/>
  <c r="M22" i="2"/>
  <c r="L22" i="2"/>
  <c r="BB21" i="2"/>
  <c r="BA21" i="2"/>
  <c r="AZ21" i="2"/>
  <c r="AY21" i="2"/>
  <c r="AX21" i="2"/>
  <c r="AW21" i="2"/>
  <c r="AT21" i="2"/>
  <c r="AS21" i="2"/>
  <c r="AR21" i="2"/>
  <c r="AQ21" i="2"/>
  <c r="AP21" i="2"/>
  <c r="AO21" i="2"/>
  <c r="AN21" i="2"/>
  <c r="AM21" i="2"/>
  <c r="AL21" i="2"/>
  <c r="AK21" i="2"/>
  <c r="AJ21" i="2"/>
  <c r="AI21" i="2"/>
  <c r="AG21" i="2"/>
  <c r="AF21" i="2"/>
  <c r="AE21" i="2"/>
  <c r="AD21" i="2"/>
  <c r="AC21" i="2"/>
  <c r="AB21" i="2"/>
  <c r="AA21" i="2"/>
  <c r="K21" i="2"/>
  <c r="J21" i="2"/>
  <c r="I21" i="2"/>
  <c r="H21" i="2"/>
  <c r="G21" i="2"/>
  <c r="F21" i="2"/>
  <c r="E21" i="2"/>
  <c r="D21" i="2"/>
  <c r="C21" i="2"/>
  <c r="B21" i="2"/>
  <c r="L20" i="2"/>
  <c r="AH18" i="2"/>
  <c r="Z18" i="2"/>
  <c r="Y18" i="2"/>
  <c r="X18" i="2"/>
  <c r="W18" i="2"/>
  <c r="V18" i="2"/>
  <c r="U18" i="2"/>
  <c r="T18" i="2"/>
  <c r="S18" i="2"/>
  <c r="R18" i="2"/>
  <c r="Q18" i="2"/>
  <c r="P18" i="2"/>
  <c r="O18" i="2"/>
  <c r="N18" i="2"/>
  <c r="M18" i="2"/>
  <c r="L18" i="2"/>
  <c r="BB17" i="2"/>
  <c r="BA17" i="2"/>
  <c r="AZ17" i="2"/>
  <c r="AY17" i="2"/>
  <c r="AX17" i="2"/>
  <c r="AW17" i="2"/>
  <c r="AT17" i="2"/>
  <c r="AS17" i="2"/>
  <c r="AR17" i="2"/>
  <c r="AQ17" i="2"/>
  <c r="AP17" i="2"/>
  <c r="AO17" i="2"/>
  <c r="AN17" i="2"/>
  <c r="AM17" i="2"/>
  <c r="AL17" i="2"/>
  <c r="AK17" i="2"/>
  <c r="AJ17" i="2"/>
  <c r="AI17" i="2"/>
  <c r="AG17" i="2"/>
  <c r="AF17" i="2"/>
  <c r="AE17" i="2"/>
  <c r="AD17" i="2"/>
  <c r="AC17" i="2"/>
  <c r="AB17" i="2"/>
  <c r="AA17" i="2"/>
  <c r="K17" i="2"/>
  <c r="J17" i="2"/>
  <c r="I17" i="2"/>
  <c r="H17" i="2"/>
  <c r="G17" i="2"/>
  <c r="F17" i="2"/>
  <c r="E17" i="2"/>
  <c r="D17" i="2"/>
  <c r="C17" i="2"/>
  <c r="B17" i="2"/>
  <c r="L16" i="2"/>
  <c r="AH14" i="2"/>
  <c r="Z14" i="2"/>
  <c r="Y14" i="2"/>
  <c r="X14" i="2"/>
  <c r="W14" i="2"/>
  <c r="V14" i="2"/>
  <c r="U14" i="2"/>
  <c r="T14" i="2"/>
  <c r="S14" i="2"/>
  <c r="R14" i="2"/>
  <c r="Q14" i="2"/>
  <c r="P14" i="2"/>
  <c r="O14" i="2"/>
  <c r="N14" i="2"/>
  <c r="M14" i="2"/>
  <c r="L14" i="2"/>
  <c r="BB13" i="2"/>
  <c r="BA13" i="2"/>
  <c r="AZ13" i="2"/>
  <c r="AY13" i="2"/>
  <c r="AX13" i="2"/>
  <c r="AW13" i="2"/>
  <c r="AT13" i="2"/>
  <c r="AS13" i="2"/>
  <c r="AR13" i="2"/>
  <c r="AQ13" i="2"/>
  <c r="AP13" i="2"/>
  <c r="AO13" i="2"/>
  <c r="AN13" i="2"/>
  <c r="AM13" i="2"/>
  <c r="AL13" i="2"/>
  <c r="AK13" i="2"/>
  <c r="AJ13" i="2"/>
  <c r="AI13" i="2"/>
  <c r="AG13" i="2"/>
  <c r="AF13" i="2"/>
  <c r="AE13" i="2"/>
  <c r="AD13" i="2"/>
  <c r="AC13" i="2"/>
  <c r="AB13" i="2"/>
  <c r="AA13" i="2"/>
  <c r="K13" i="2"/>
  <c r="J13" i="2"/>
  <c r="I13" i="2"/>
  <c r="H13" i="2"/>
  <c r="G13" i="2"/>
  <c r="F13" i="2"/>
  <c r="E13" i="2"/>
  <c r="D13" i="2"/>
  <c r="C13" i="2"/>
  <c r="B13" i="2"/>
  <c r="L12" i="2"/>
  <c r="AH10" i="2"/>
  <c r="Z10" i="2"/>
  <c r="Y10" i="2"/>
  <c r="X10" i="2"/>
  <c r="W10" i="2"/>
  <c r="V10" i="2"/>
  <c r="U10" i="2"/>
  <c r="T10" i="2"/>
  <c r="S10" i="2"/>
  <c r="R10" i="2"/>
  <c r="Q10" i="2"/>
  <c r="P10" i="2"/>
  <c r="O10" i="2"/>
  <c r="N10" i="2"/>
  <c r="M10" i="2"/>
  <c r="L10" i="2"/>
  <c r="AR51" i="9"/>
  <c r="Z47" i="9"/>
  <c r="Y47" i="9"/>
  <c r="X47" i="9"/>
  <c r="W47" i="9"/>
  <c r="V47" i="9"/>
  <c r="U47" i="9"/>
  <c r="T47" i="9"/>
  <c r="S47" i="9"/>
  <c r="R47" i="9"/>
  <c r="Q47" i="9"/>
  <c r="P47" i="9"/>
  <c r="O47" i="9"/>
  <c r="N47" i="9"/>
  <c r="M47" i="9"/>
  <c r="L47" i="9"/>
  <c r="Z43" i="9"/>
  <c r="Y43" i="9"/>
  <c r="X43" i="9"/>
  <c r="W43" i="9"/>
  <c r="V43" i="9"/>
  <c r="U43" i="9"/>
  <c r="T43" i="9"/>
  <c r="S43" i="9"/>
  <c r="R43" i="9"/>
  <c r="Q43" i="9"/>
  <c r="P43" i="9"/>
  <c r="O43" i="9"/>
  <c r="N43" i="9"/>
  <c r="M43" i="9"/>
  <c r="L43" i="9"/>
  <c r="Z39" i="9"/>
  <c r="Y39" i="9"/>
  <c r="X39" i="9"/>
  <c r="W39" i="9"/>
  <c r="V39" i="9"/>
  <c r="U39" i="9"/>
  <c r="T39" i="9"/>
  <c r="S39" i="9"/>
  <c r="R39" i="9"/>
  <c r="Q39" i="9"/>
  <c r="P39" i="9"/>
  <c r="O39" i="9"/>
  <c r="N39" i="9"/>
  <c r="M39" i="9"/>
  <c r="L39" i="9"/>
  <c r="Z35" i="9"/>
  <c r="Y35" i="9"/>
  <c r="X35" i="9"/>
  <c r="W35" i="9"/>
  <c r="V35" i="9"/>
  <c r="U35" i="9"/>
  <c r="T35" i="9"/>
  <c r="S35" i="9"/>
  <c r="R35" i="9"/>
  <c r="Q35" i="9"/>
  <c r="P35" i="9"/>
  <c r="O35" i="9"/>
  <c r="N35" i="9"/>
  <c r="M35" i="9"/>
  <c r="L35" i="9"/>
  <c r="Z31" i="9"/>
  <c r="Y31" i="9"/>
  <c r="X31" i="9"/>
  <c r="W31" i="9"/>
  <c r="V31" i="9"/>
  <c r="U31" i="9"/>
  <c r="T31" i="9"/>
  <c r="S31" i="9"/>
  <c r="R31" i="9"/>
  <c r="Q31" i="9"/>
  <c r="P31" i="9"/>
  <c r="O31" i="9"/>
  <c r="N31" i="9"/>
  <c r="M31" i="9"/>
  <c r="L31" i="9"/>
  <c r="Z27" i="9"/>
  <c r="Y27" i="9"/>
  <c r="X27" i="9"/>
  <c r="W27" i="9"/>
  <c r="V27" i="9"/>
  <c r="U27" i="9"/>
  <c r="T27" i="9"/>
  <c r="S27" i="9"/>
  <c r="R27" i="9"/>
  <c r="Q27" i="9"/>
  <c r="P27" i="9"/>
  <c r="O27" i="9"/>
  <c r="N27" i="9"/>
  <c r="M27" i="9"/>
  <c r="L27" i="9"/>
  <c r="Z23" i="9"/>
  <c r="Y23" i="9"/>
  <c r="X23" i="9"/>
  <c r="W23" i="9"/>
  <c r="V23" i="9"/>
  <c r="U23" i="9"/>
  <c r="T23" i="9"/>
  <c r="S23" i="9"/>
  <c r="R23" i="9"/>
  <c r="Q23" i="9"/>
  <c r="P23" i="9"/>
  <c r="O23" i="9"/>
  <c r="N23" i="9"/>
  <c r="M23" i="9"/>
  <c r="L23" i="9"/>
  <c r="Z19" i="9"/>
  <c r="Y19" i="9"/>
  <c r="X19" i="9"/>
  <c r="W19" i="9"/>
  <c r="V19" i="9"/>
  <c r="U19" i="9"/>
  <c r="T19" i="9"/>
  <c r="S19" i="9"/>
  <c r="R19" i="9"/>
  <c r="Q19" i="9"/>
  <c r="P19" i="9"/>
  <c r="O19" i="9"/>
  <c r="N19" i="9"/>
  <c r="M19" i="9"/>
  <c r="L19" i="9"/>
  <c r="Z15" i="9"/>
  <c r="Y15" i="9"/>
  <c r="X15" i="9"/>
  <c r="W15" i="9"/>
  <c r="V15" i="9"/>
  <c r="U15" i="9"/>
  <c r="T15" i="9"/>
  <c r="S15" i="9"/>
  <c r="R15" i="9"/>
  <c r="Q15" i="9"/>
  <c r="P15" i="9"/>
  <c r="O15" i="9"/>
  <c r="N15" i="9"/>
  <c r="M15" i="9"/>
  <c r="L15" i="9"/>
  <c r="Z11" i="9"/>
  <c r="Y11" i="9"/>
  <c r="X11" i="9"/>
  <c r="W11" i="9"/>
  <c r="V11" i="9"/>
  <c r="U11" i="9"/>
  <c r="T11" i="9"/>
  <c r="S11" i="9"/>
  <c r="R11" i="9"/>
  <c r="Q11" i="9"/>
  <c r="P11" i="9"/>
  <c r="O11" i="9"/>
  <c r="N11" i="9"/>
  <c r="M11" i="9"/>
  <c r="L11" i="9"/>
  <c r="AZ4" i="9"/>
  <c r="AY4" i="9"/>
  <c r="AX4" i="9"/>
  <c r="AW4" i="9"/>
  <c r="AV4" i="9"/>
  <c r="AU4" i="9"/>
  <c r="AF4" i="9"/>
  <c r="AE4" i="9"/>
  <c r="AB4" i="9"/>
  <c r="AA4" i="9"/>
  <c r="X4" i="9"/>
  <c r="W4" i="9"/>
  <c r="O4" i="9"/>
  <c r="N4" i="9"/>
  <c r="M4" i="9"/>
  <c r="L4" i="9"/>
  <c r="K4" i="9"/>
  <c r="J4" i="9"/>
  <c r="I4" i="9"/>
  <c r="H4" i="9"/>
  <c r="G4" i="9"/>
  <c r="F4" i="9"/>
  <c r="E4" i="9"/>
  <c r="AR51" i="8"/>
  <c r="BB49" i="8"/>
  <c r="BA49" i="8"/>
  <c r="AZ49" i="8"/>
  <c r="AY49" i="8"/>
  <c r="AX49" i="8"/>
  <c r="AW49" i="8"/>
  <c r="AT49" i="8"/>
  <c r="AS49" i="8"/>
  <c r="AR49" i="8"/>
  <c r="AQ49" i="8"/>
  <c r="AP49" i="8"/>
  <c r="AO49" i="8"/>
  <c r="AN49" i="8"/>
  <c r="AM49" i="8"/>
  <c r="AL49" i="8"/>
  <c r="AK49" i="8"/>
  <c r="AJ49" i="8"/>
  <c r="AI49" i="8"/>
  <c r="AG49" i="8"/>
  <c r="AF49" i="8"/>
  <c r="AE49" i="8"/>
  <c r="AD49" i="8"/>
  <c r="AC49" i="8"/>
  <c r="AB49" i="8"/>
  <c r="AA49" i="8"/>
  <c r="K49" i="8"/>
  <c r="J49" i="8"/>
  <c r="I49" i="8"/>
  <c r="H49" i="8"/>
  <c r="G49" i="8"/>
  <c r="F49" i="8"/>
  <c r="E49" i="8"/>
  <c r="D49" i="8"/>
  <c r="C49" i="8"/>
  <c r="B49" i="8"/>
  <c r="L48" i="8"/>
  <c r="Z47" i="8"/>
  <c r="Y47" i="8"/>
  <c r="X47" i="8"/>
  <c r="W47" i="8"/>
  <c r="V47" i="8"/>
  <c r="U47" i="8"/>
  <c r="T47" i="8"/>
  <c r="S47" i="8"/>
  <c r="R47" i="8"/>
  <c r="Q47" i="8"/>
  <c r="P47" i="8"/>
  <c r="O47" i="8"/>
  <c r="N47" i="8"/>
  <c r="M47" i="8"/>
  <c r="L47" i="8"/>
  <c r="AH46" i="8"/>
  <c r="Z46" i="8"/>
  <c r="Y46" i="8"/>
  <c r="X46" i="8"/>
  <c r="W46" i="8"/>
  <c r="V46" i="8"/>
  <c r="U46" i="8"/>
  <c r="T46" i="8"/>
  <c r="S46" i="8"/>
  <c r="R46" i="8"/>
  <c r="Q46" i="8"/>
  <c r="P46" i="8"/>
  <c r="O46" i="8"/>
  <c r="N46" i="8"/>
  <c r="M46" i="8"/>
  <c r="L46" i="8"/>
  <c r="BB45" i="8"/>
  <c r="BA45" i="8"/>
  <c r="AZ45" i="8"/>
  <c r="AY45" i="8"/>
  <c r="AX45" i="8"/>
  <c r="AW45" i="8"/>
  <c r="AT45" i="8"/>
  <c r="AS45" i="8"/>
  <c r="AR45" i="8"/>
  <c r="AQ45" i="8"/>
  <c r="AP45" i="8"/>
  <c r="AO45" i="8"/>
  <c r="AN45" i="8"/>
  <c r="AM45" i="8"/>
  <c r="AL45" i="8"/>
  <c r="AK45" i="8"/>
  <c r="AJ45" i="8"/>
  <c r="AI45" i="8"/>
  <c r="AG45" i="8"/>
  <c r="AF45" i="8"/>
  <c r="AE45" i="8"/>
  <c r="AD45" i="8"/>
  <c r="AC45" i="8"/>
  <c r="AB45" i="8"/>
  <c r="AA45" i="8"/>
  <c r="K45" i="8"/>
  <c r="J45" i="8"/>
  <c r="I45" i="8"/>
  <c r="H45" i="8"/>
  <c r="G45" i="8"/>
  <c r="F45" i="8"/>
  <c r="E45" i="8"/>
  <c r="D45" i="8"/>
  <c r="C45" i="8"/>
  <c r="B45" i="8"/>
  <c r="L44" i="8"/>
  <c r="Z43" i="8"/>
  <c r="Y43" i="8"/>
  <c r="X43" i="8"/>
  <c r="W43" i="8"/>
  <c r="V43" i="8"/>
  <c r="U43" i="8"/>
  <c r="T43" i="8"/>
  <c r="S43" i="8"/>
  <c r="R43" i="8"/>
  <c r="Q43" i="8"/>
  <c r="P43" i="8"/>
  <c r="O43" i="8"/>
  <c r="N43" i="8"/>
  <c r="M43" i="8"/>
  <c r="L43" i="8"/>
  <c r="AH42" i="8"/>
  <c r="Z42" i="8"/>
  <c r="Y42" i="8"/>
  <c r="X42" i="8"/>
  <c r="W42" i="8"/>
  <c r="V42" i="8"/>
  <c r="U42" i="8"/>
  <c r="T42" i="8"/>
  <c r="S42" i="8"/>
  <c r="R42" i="8"/>
  <c r="Q42" i="8"/>
  <c r="P42" i="8"/>
  <c r="O42" i="8"/>
  <c r="N42" i="8"/>
  <c r="M42" i="8"/>
  <c r="L42" i="8"/>
  <c r="BB41" i="8"/>
  <c r="BA41" i="8"/>
  <c r="AZ41" i="8"/>
  <c r="AY41" i="8"/>
  <c r="AX41" i="8"/>
  <c r="AW41" i="8"/>
  <c r="AT41" i="8"/>
  <c r="AS41" i="8"/>
  <c r="AR41" i="8"/>
  <c r="AQ41" i="8"/>
  <c r="AP41" i="8"/>
  <c r="AO41" i="8"/>
  <c r="AN41" i="8"/>
  <c r="AM41" i="8"/>
  <c r="AL41" i="8"/>
  <c r="AK41" i="8"/>
  <c r="AJ41" i="8"/>
  <c r="AI41" i="8"/>
  <c r="AG41" i="8"/>
  <c r="AF41" i="8"/>
  <c r="AE41" i="8"/>
  <c r="AD41" i="8"/>
  <c r="AC41" i="8"/>
  <c r="AB41" i="8"/>
  <c r="AA41" i="8"/>
  <c r="K41" i="8"/>
  <c r="J41" i="8"/>
  <c r="I41" i="8"/>
  <c r="H41" i="8"/>
  <c r="G41" i="8"/>
  <c r="F41" i="8"/>
  <c r="E41" i="8"/>
  <c r="D41" i="8"/>
  <c r="C41" i="8"/>
  <c r="B41" i="8"/>
  <c r="L40" i="8"/>
  <c r="Z39" i="8"/>
  <c r="Y39" i="8"/>
  <c r="X39" i="8"/>
  <c r="W39" i="8"/>
  <c r="V39" i="8"/>
  <c r="U39" i="8"/>
  <c r="T39" i="8"/>
  <c r="S39" i="8"/>
  <c r="R39" i="8"/>
  <c r="Q39" i="8"/>
  <c r="P39" i="8"/>
  <c r="O39" i="8"/>
  <c r="N39" i="8"/>
  <c r="M39" i="8"/>
  <c r="L39" i="8"/>
  <c r="AH38" i="8"/>
  <c r="Z38" i="8"/>
  <c r="Y38" i="8"/>
  <c r="X38" i="8"/>
  <c r="W38" i="8"/>
  <c r="V38" i="8"/>
  <c r="U38" i="8"/>
  <c r="T38" i="8"/>
  <c r="S38" i="8"/>
  <c r="R38" i="8"/>
  <c r="Q38" i="8"/>
  <c r="P38" i="8"/>
  <c r="O38" i="8"/>
  <c r="N38" i="8"/>
  <c r="M38" i="8"/>
  <c r="L38" i="8"/>
  <c r="BB37" i="8"/>
  <c r="BA37" i="8"/>
  <c r="AZ37" i="8"/>
  <c r="AY37" i="8"/>
  <c r="AX37" i="8"/>
  <c r="AW37" i="8"/>
  <c r="AT37" i="8"/>
  <c r="AS37" i="8"/>
  <c r="AR37" i="8"/>
  <c r="AQ37" i="8"/>
  <c r="AP37" i="8"/>
  <c r="AO37" i="8"/>
  <c r="AN37" i="8"/>
  <c r="AM37" i="8"/>
  <c r="AL37" i="8"/>
  <c r="AK37" i="8"/>
  <c r="AJ37" i="8"/>
  <c r="AI37" i="8"/>
  <c r="AG37" i="8"/>
  <c r="AF37" i="8"/>
  <c r="AE37" i="8"/>
  <c r="AD37" i="8"/>
  <c r="AC37" i="8"/>
  <c r="AB37" i="8"/>
  <c r="AA37" i="8"/>
  <c r="K37" i="8"/>
  <c r="J37" i="8"/>
  <c r="I37" i="8"/>
  <c r="H37" i="8"/>
  <c r="G37" i="8"/>
  <c r="F37" i="8"/>
  <c r="E37" i="8"/>
  <c r="D37" i="8"/>
  <c r="C37" i="8"/>
  <c r="B37" i="8"/>
  <c r="L36" i="8"/>
  <c r="Z35" i="8"/>
  <c r="Y35" i="8"/>
  <c r="X35" i="8"/>
  <c r="W35" i="8"/>
  <c r="V35" i="8"/>
  <c r="U35" i="8"/>
  <c r="T35" i="8"/>
  <c r="S35" i="8"/>
  <c r="R35" i="8"/>
  <c r="Q35" i="8"/>
  <c r="P35" i="8"/>
  <c r="O35" i="8"/>
  <c r="N35" i="8"/>
  <c r="M35" i="8"/>
  <c r="L35" i="8"/>
  <c r="AH34" i="8"/>
  <c r="Z34" i="8"/>
  <c r="Y34" i="8"/>
  <c r="X34" i="8"/>
  <c r="W34" i="8"/>
  <c r="V34" i="8"/>
  <c r="U34" i="8"/>
  <c r="T34" i="8"/>
  <c r="S34" i="8"/>
  <c r="R34" i="8"/>
  <c r="Q34" i="8"/>
  <c r="P34" i="8"/>
  <c r="O34" i="8"/>
  <c r="N34" i="8"/>
  <c r="M34" i="8"/>
  <c r="L34" i="8"/>
  <c r="BB33" i="8"/>
  <c r="BA33" i="8"/>
  <c r="AZ33" i="8"/>
  <c r="AY33" i="8"/>
  <c r="AX33" i="8"/>
  <c r="AW33" i="8"/>
  <c r="AT33" i="8"/>
  <c r="AS33" i="8"/>
  <c r="AR33" i="8"/>
  <c r="AQ33" i="8"/>
  <c r="AP33" i="8"/>
  <c r="AO33" i="8"/>
  <c r="AN33" i="8"/>
  <c r="AM33" i="8"/>
  <c r="AL33" i="8"/>
  <c r="AK33" i="8"/>
  <c r="AJ33" i="8"/>
  <c r="AI33" i="8"/>
  <c r="AG33" i="8"/>
  <c r="AF33" i="8"/>
  <c r="AE33" i="8"/>
  <c r="AD33" i="8"/>
  <c r="AC33" i="8"/>
  <c r="AB33" i="8"/>
  <c r="AA33" i="8"/>
  <c r="K33" i="8"/>
  <c r="J33" i="8"/>
  <c r="I33" i="8"/>
  <c r="H33" i="8"/>
  <c r="G33" i="8"/>
  <c r="F33" i="8"/>
  <c r="E33" i="8"/>
  <c r="D33" i="8"/>
  <c r="C33" i="8"/>
  <c r="B33" i="8"/>
  <c r="L32" i="8"/>
  <c r="Z31" i="8"/>
  <c r="Y31" i="8"/>
  <c r="X31" i="8"/>
  <c r="W31" i="8"/>
  <c r="V31" i="8"/>
  <c r="U31" i="8"/>
  <c r="T31" i="8"/>
  <c r="S31" i="8"/>
  <c r="R31" i="8"/>
  <c r="Q31" i="8"/>
  <c r="P31" i="8"/>
  <c r="O31" i="8"/>
  <c r="N31" i="8"/>
  <c r="M31" i="8"/>
  <c r="L31" i="8"/>
  <c r="AH30" i="8"/>
  <c r="Z30" i="8"/>
  <c r="Y30" i="8"/>
  <c r="X30" i="8"/>
  <c r="W30" i="8"/>
  <c r="V30" i="8"/>
  <c r="U30" i="8"/>
  <c r="T30" i="8"/>
  <c r="S30" i="8"/>
  <c r="R30" i="8"/>
  <c r="Q30" i="8"/>
  <c r="P30" i="8"/>
  <c r="O30" i="8"/>
  <c r="N30" i="8"/>
  <c r="M30" i="8"/>
  <c r="L30" i="8"/>
  <c r="BB29" i="8"/>
  <c r="BA29" i="8"/>
  <c r="AZ29" i="8"/>
  <c r="AY29" i="8"/>
  <c r="AX29" i="8"/>
  <c r="AW29" i="8"/>
  <c r="AT29" i="8"/>
  <c r="AS29" i="8"/>
  <c r="AR29" i="8"/>
  <c r="AQ29" i="8"/>
  <c r="AP29" i="8"/>
  <c r="AO29" i="8"/>
  <c r="AN29" i="8"/>
  <c r="AM29" i="8"/>
  <c r="AL29" i="8"/>
  <c r="AK29" i="8"/>
  <c r="AJ29" i="8"/>
  <c r="AI29" i="8"/>
  <c r="AG29" i="8"/>
  <c r="AF29" i="8"/>
  <c r="AE29" i="8"/>
  <c r="AD29" i="8"/>
  <c r="AC29" i="8"/>
  <c r="AB29" i="8"/>
  <c r="AA29" i="8"/>
  <c r="K29" i="8"/>
  <c r="J29" i="8"/>
  <c r="I29" i="8"/>
  <c r="H29" i="8"/>
  <c r="G29" i="8"/>
  <c r="F29" i="8"/>
  <c r="E29" i="8"/>
  <c r="D29" i="8"/>
  <c r="C29" i="8"/>
  <c r="B29" i="8"/>
  <c r="L28" i="8"/>
  <c r="Z27" i="8"/>
  <c r="Y27" i="8"/>
  <c r="X27" i="8"/>
  <c r="W27" i="8"/>
  <c r="V27" i="8"/>
  <c r="U27" i="8"/>
  <c r="T27" i="8"/>
  <c r="S27" i="8"/>
  <c r="R27" i="8"/>
  <c r="Q27" i="8"/>
  <c r="P27" i="8"/>
  <c r="O27" i="8"/>
  <c r="N27" i="8"/>
  <c r="M27" i="8"/>
  <c r="L27" i="8"/>
  <c r="AH26" i="8"/>
  <c r="Z26" i="8"/>
  <c r="Y26" i="8"/>
  <c r="X26" i="8"/>
  <c r="W26" i="8"/>
  <c r="V26" i="8"/>
  <c r="U26" i="8"/>
  <c r="T26" i="8"/>
  <c r="S26" i="8"/>
  <c r="R26" i="8"/>
  <c r="Q26" i="8"/>
  <c r="P26" i="8"/>
  <c r="O26" i="8"/>
  <c r="N26" i="8"/>
  <c r="M26" i="8"/>
  <c r="L26" i="8"/>
  <c r="BB25" i="8"/>
  <c r="BA25" i="8"/>
  <c r="AZ25" i="8"/>
  <c r="AY25" i="8"/>
  <c r="AX25" i="8"/>
  <c r="AW25" i="8"/>
  <c r="AT25" i="8"/>
  <c r="AS25" i="8"/>
  <c r="AR25" i="8"/>
  <c r="AQ25" i="8"/>
  <c r="AP25" i="8"/>
  <c r="AO25" i="8"/>
  <c r="AN25" i="8"/>
  <c r="AM25" i="8"/>
  <c r="AL25" i="8"/>
  <c r="AK25" i="8"/>
  <c r="AJ25" i="8"/>
  <c r="AI25" i="8"/>
  <c r="AG25" i="8"/>
  <c r="AF25" i="8"/>
  <c r="AE25" i="8"/>
  <c r="AD25" i="8"/>
  <c r="AC25" i="8"/>
  <c r="AB25" i="8"/>
  <c r="AA25" i="8"/>
  <c r="K25" i="8"/>
  <c r="J25" i="8"/>
  <c r="I25" i="8"/>
  <c r="H25" i="8"/>
  <c r="G25" i="8"/>
  <c r="F25" i="8"/>
  <c r="E25" i="8"/>
  <c r="D25" i="8"/>
  <c r="C25" i="8"/>
  <c r="B25" i="8"/>
  <c r="L24" i="8"/>
  <c r="Z23" i="8"/>
  <c r="Y23" i="8"/>
  <c r="X23" i="8"/>
  <c r="W23" i="8"/>
  <c r="V23" i="8"/>
  <c r="U23" i="8"/>
  <c r="T23" i="8"/>
  <c r="S23" i="8"/>
  <c r="R23" i="8"/>
  <c r="Q23" i="8"/>
  <c r="P23" i="8"/>
  <c r="O23" i="8"/>
  <c r="N23" i="8"/>
  <c r="M23" i="8"/>
  <c r="L23" i="8"/>
  <c r="AH22" i="8"/>
  <c r="Z22" i="8"/>
  <c r="Y22" i="8"/>
  <c r="X22" i="8"/>
  <c r="W22" i="8"/>
  <c r="V22" i="8"/>
  <c r="U22" i="8"/>
  <c r="T22" i="8"/>
  <c r="S22" i="8"/>
  <c r="R22" i="8"/>
  <c r="Q22" i="8"/>
  <c r="P22" i="8"/>
  <c r="O22" i="8"/>
  <c r="N22" i="8"/>
  <c r="M22" i="8"/>
  <c r="L22" i="8"/>
  <c r="BB21" i="8"/>
  <c r="BA21" i="8"/>
  <c r="AZ21" i="8"/>
  <c r="AY21" i="8"/>
  <c r="AX21" i="8"/>
  <c r="AW21" i="8"/>
  <c r="AT21" i="8"/>
  <c r="AS21" i="8"/>
  <c r="AR21" i="8"/>
  <c r="AQ21" i="8"/>
  <c r="AP21" i="8"/>
  <c r="AO21" i="8"/>
  <c r="AN21" i="8"/>
  <c r="AM21" i="8"/>
  <c r="AL21" i="8"/>
  <c r="AK21" i="8"/>
  <c r="AJ21" i="8"/>
  <c r="AI21" i="8"/>
  <c r="AG21" i="8"/>
  <c r="AF21" i="8"/>
  <c r="AE21" i="8"/>
  <c r="AD21" i="8"/>
  <c r="AC21" i="8"/>
  <c r="AB21" i="8"/>
  <c r="AA21" i="8"/>
  <c r="K21" i="8"/>
  <c r="J21" i="8"/>
  <c r="I21" i="8"/>
  <c r="H21" i="8"/>
  <c r="G21" i="8"/>
  <c r="F21" i="8"/>
  <c r="E21" i="8"/>
  <c r="D21" i="8"/>
  <c r="C21" i="8"/>
  <c r="B21" i="8"/>
  <c r="L20" i="8"/>
  <c r="Z19" i="8"/>
  <c r="Y19" i="8"/>
  <c r="X19" i="8"/>
  <c r="W19" i="8"/>
  <c r="V19" i="8"/>
  <c r="U19" i="8"/>
  <c r="T19" i="8"/>
  <c r="S19" i="8"/>
  <c r="R19" i="8"/>
  <c r="Q19" i="8"/>
  <c r="P19" i="8"/>
  <c r="O19" i="8"/>
  <c r="N19" i="8"/>
  <c r="M19" i="8"/>
  <c r="L19" i="8"/>
  <c r="AH18" i="8"/>
  <c r="Z18" i="8"/>
  <c r="Y18" i="8"/>
  <c r="X18" i="8"/>
  <c r="W18" i="8"/>
  <c r="V18" i="8"/>
  <c r="U18" i="8"/>
  <c r="T18" i="8"/>
  <c r="S18" i="8"/>
  <c r="R18" i="8"/>
  <c r="Q18" i="8"/>
  <c r="P18" i="8"/>
  <c r="O18" i="8"/>
  <c r="N18" i="8"/>
  <c r="M18" i="8"/>
  <c r="L18" i="8"/>
  <c r="BB17" i="8"/>
  <c r="BA17" i="8"/>
  <c r="AZ17" i="8"/>
  <c r="AY17" i="8"/>
  <c r="AX17" i="8"/>
  <c r="AW17" i="8"/>
  <c r="AT17" i="8"/>
  <c r="AS17" i="8"/>
  <c r="AR17" i="8"/>
  <c r="AQ17" i="8"/>
  <c r="AP17" i="8"/>
  <c r="AO17" i="8"/>
  <c r="AN17" i="8"/>
  <c r="AM17" i="8"/>
  <c r="AL17" i="8"/>
  <c r="AK17" i="8"/>
  <c r="AJ17" i="8"/>
  <c r="AI17" i="8"/>
  <c r="AG17" i="8"/>
  <c r="AF17" i="8"/>
  <c r="AE17" i="8"/>
  <c r="AD17" i="8"/>
  <c r="AC17" i="8"/>
  <c r="AB17" i="8"/>
  <c r="AA17" i="8"/>
  <c r="K17" i="8"/>
  <c r="J17" i="8"/>
  <c r="I17" i="8"/>
  <c r="H17" i="8"/>
  <c r="G17" i="8"/>
  <c r="F17" i="8"/>
  <c r="E17" i="8"/>
  <c r="D17" i="8"/>
  <c r="C17" i="8"/>
  <c r="B17" i="8"/>
  <c r="L16" i="8"/>
  <c r="Z15" i="8"/>
  <c r="Y15" i="8"/>
  <c r="X15" i="8"/>
  <c r="W15" i="8"/>
  <c r="V15" i="8"/>
  <c r="U15" i="8"/>
  <c r="T15" i="8"/>
  <c r="S15" i="8"/>
  <c r="R15" i="8"/>
  <c r="Q15" i="8"/>
  <c r="P15" i="8"/>
  <c r="O15" i="8"/>
  <c r="N15" i="8"/>
  <c r="M15" i="8"/>
  <c r="L15" i="8"/>
  <c r="AH14" i="8"/>
  <c r="Z14" i="8"/>
  <c r="Y14" i="8"/>
  <c r="X14" i="8"/>
  <c r="W14" i="8"/>
  <c r="V14" i="8"/>
  <c r="U14" i="8"/>
  <c r="T14" i="8"/>
  <c r="S14" i="8"/>
  <c r="R14" i="8"/>
  <c r="Q14" i="8"/>
  <c r="P14" i="8"/>
  <c r="O14" i="8"/>
  <c r="N14" i="8"/>
  <c r="M14" i="8"/>
  <c r="L14" i="8"/>
  <c r="BB13" i="8"/>
  <c r="BA13" i="8"/>
  <c r="AZ13" i="8"/>
  <c r="AY13" i="8"/>
  <c r="AX13" i="8"/>
  <c r="AW13" i="8"/>
  <c r="AT13" i="8"/>
  <c r="AS13" i="8"/>
  <c r="AR13" i="8"/>
  <c r="AQ13" i="8"/>
  <c r="AP13" i="8"/>
  <c r="AO13" i="8"/>
  <c r="AN13" i="8"/>
  <c r="AM13" i="8"/>
  <c r="AL13" i="8"/>
  <c r="AK13" i="8"/>
  <c r="AJ13" i="8"/>
  <c r="AI13" i="8"/>
  <c r="AG13" i="8"/>
  <c r="AF13" i="8"/>
  <c r="AE13" i="8"/>
  <c r="AD13" i="8"/>
  <c r="AC13" i="8"/>
  <c r="AB13" i="8"/>
  <c r="AA13" i="8"/>
  <c r="K13" i="8"/>
  <c r="J13" i="8"/>
  <c r="I13" i="8"/>
  <c r="H13" i="8"/>
  <c r="G13" i="8"/>
  <c r="F13" i="8"/>
  <c r="E13" i="8"/>
  <c r="D13" i="8"/>
  <c r="C13" i="8"/>
  <c r="B13" i="8"/>
  <c r="L12" i="8"/>
  <c r="Z11" i="8"/>
  <c r="Y11" i="8"/>
  <c r="X11" i="8"/>
  <c r="W11" i="8"/>
  <c r="V11" i="8"/>
  <c r="U11" i="8"/>
  <c r="T11" i="8"/>
  <c r="S11" i="8"/>
  <c r="R11" i="8"/>
  <c r="Q11" i="8"/>
  <c r="P11" i="8"/>
  <c r="O11" i="8"/>
  <c r="N11" i="8"/>
  <c r="M11" i="8"/>
  <c r="L11" i="8"/>
  <c r="AH10" i="8"/>
  <c r="Z10" i="8"/>
  <c r="Y10" i="8"/>
  <c r="X10" i="8"/>
  <c r="W10" i="8"/>
  <c r="V10" i="8"/>
  <c r="U10" i="8"/>
  <c r="T10" i="8"/>
  <c r="S10" i="8"/>
  <c r="R10" i="8"/>
  <c r="Q10" i="8"/>
  <c r="P10" i="8"/>
  <c r="O10" i="8"/>
  <c r="N10" i="8"/>
  <c r="M10" i="8"/>
  <c r="L10" i="8"/>
  <c r="AZ4" i="8"/>
  <c r="AY4" i="8"/>
  <c r="AX4" i="8"/>
  <c r="AW4" i="8"/>
  <c r="AV4" i="8"/>
  <c r="AU4" i="8"/>
  <c r="AF4" i="8"/>
  <c r="AE4" i="8"/>
  <c r="AB4" i="8"/>
  <c r="AA4" i="8"/>
  <c r="X4" i="8"/>
  <c r="W4" i="8"/>
  <c r="O4" i="8"/>
  <c r="N4" i="8"/>
  <c r="M4" i="8"/>
  <c r="L4" i="8"/>
  <c r="K4" i="8"/>
  <c r="J4" i="8"/>
  <c r="I4" i="8"/>
  <c r="H4" i="8"/>
  <c r="G4" i="8"/>
  <c r="F4" i="8"/>
  <c r="E4" i="8"/>
  <c r="D51" i="3"/>
  <c r="Q51" i="9" s="1"/>
  <c r="F51" i="3"/>
  <c r="Q51" i="8" l="1"/>
  <c r="G51" i="2"/>
  <c r="G51" i="9"/>
  <c r="G51" i="8"/>
  <c r="Q51" i="2"/>
  <c r="AR51" i="2"/>
  <c r="AZ4" i="2"/>
  <c r="AY4" i="2"/>
  <c r="AX4" i="2"/>
  <c r="AW4" i="2"/>
  <c r="AV4" i="2"/>
  <c r="AU4" i="2"/>
  <c r="O4" i="2"/>
  <c r="N4" i="2"/>
  <c r="M4" i="2"/>
  <c r="L4" i="2"/>
  <c r="K4" i="2"/>
  <c r="J4" i="2"/>
  <c r="I4" i="2"/>
  <c r="H4" i="2"/>
  <c r="G4" i="2"/>
  <c r="F4" i="2"/>
  <c r="E4" i="2"/>
  <c r="AF4" i="2" l="1"/>
  <c r="AE4" i="2"/>
  <c r="AB4" i="2"/>
  <c r="AA4" i="2"/>
  <c r="X4" i="2" l="1"/>
  <c r="W4" i="2"/>
  <c r="Z47" i="2" l="1"/>
  <c r="Y47" i="2"/>
  <c r="X47" i="2"/>
  <c r="W47" i="2"/>
  <c r="V47" i="2"/>
  <c r="U47" i="2"/>
  <c r="T47" i="2"/>
  <c r="S47" i="2"/>
  <c r="R47" i="2"/>
  <c r="Q47" i="2"/>
  <c r="P47" i="2"/>
  <c r="O47" i="2"/>
  <c r="N47" i="2"/>
  <c r="M47" i="2"/>
  <c r="Z43" i="2"/>
  <c r="Y43" i="2"/>
  <c r="X43" i="2"/>
  <c r="W43" i="2"/>
  <c r="V43" i="2"/>
  <c r="U43" i="2"/>
  <c r="T43" i="2"/>
  <c r="S43" i="2"/>
  <c r="R43" i="2"/>
  <c r="Q43" i="2"/>
  <c r="P43" i="2"/>
  <c r="O43" i="2"/>
  <c r="N43" i="2"/>
  <c r="M43" i="2"/>
  <c r="Z39" i="2"/>
  <c r="Y39" i="2"/>
  <c r="X39" i="2"/>
  <c r="W39" i="2"/>
  <c r="V39" i="2"/>
  <c r="U39" i="2"/>
  <c r="T39" i="2"/>
  <c r="S39" i="2"/>
  <c r="R39" i="2"/>
  <c r="Q39" i="2"/>
  <c r="P39" i="2"/>
  <c r="O39" i="2"/>
  <c r="N39" i="2"/>
  <c r="M39" i="2"/>
  <c r="Z35" i="2"/>
  <c r="Y35" i="2"/>
  <c r="X35" i="2"/>
  <c r="W35" i="2"/>
  <c r="V35" i="2"/>
  <c r="U35" i="2"/>
  <c r="T35" i="2"/>
  <c r="S35" i="2"/>
  <c r="R35" i="2"/>
  <c r="Q35" i="2"/>
  <c r="P35" i="2"/>
  <c r="O35" i="2"/>
  <c r="N35" i="2"/>
  <c r="M35" i="2"/>
  <c r="Z31" i="2"/>
  <c r="Y31" i="2"/>
  <c r="X31" i="2"/>
  <c r="W31" i="2"/>
  <c r="V31" i="2"/>
  <c r="U31" i="2"/>
  <c r="T31" i="2"/>
  <c r="S31" i="2"/>
  <c r="R31" i="2"/>
  <c r="Q31" i="2"/>
  <c r="P31" i="2"/>
  <c r="O31" i="2"/>
  <c r="N31" i="2"/>
  <c r="M31" i="2"/>
  <c r="Z27" i="2"/>
  <c r="Y27" i="2"/>
  <c r="X27" i="2"/>
  <c r="W27" i="2"/>
  <c r="V27" i="2"/>
  <c r="U27" i="2"/>
  <c r="T27" i="2"/>
  <c r="S27" i="2"/>
  <c r="R27" i="2"/>
  <c r="Q27" i="2"/>
  <c r="P27" i="2"/>
  <c r="O27" i="2"/>
  <c r="N27" i="2"/>
  <c r="M27" i="2"/>
  <c r="Z23" i="2"/>
  <c r="Y23" i="2"/>
  <c r="X23" i="2"/>
  <c r="W23" i="2"/>
  <c r="V23" i="2"/>
  <c r="U23" i="2"/>
  <c r="T23" i="2"/>
  <c r="S23" i="2"/>
  <c r="R23" i="2"/>
  <c r="Q23" i="2"/>
  <c r="P23" i="2"/>
  <c r="O23" i="2"/>
  <c r="N23" i="2"/>
  <c r="M23" i="2"/>
  <c r="Z19" i="2"/>
  <c r="Y19" i="2"/>
  <c r="X19" i="2"/>
  <c r="W19" i="2"/>
  <c r="V19" i="2"/>
  <c r="U19" i="2"/>
  <c r="T19" i="2"/>
  <c r="S19" i="2"/>
  <c r="R19" i="2"/>
  <c r="Q19" i="2"/>
  <c r="P19" i="2"/>
  <c r="O19" i="2"/>
  <c r="N19" i="2"/>
  <c r="M19" i="2"/>
  <c r="Z15" i="2"/>
  <c r="Y15" i="2"/>
  <c r="X15" i="2"/>
  <c r="W15" i="2"/>
  <c r="V15" i="2"/>
  <c r="U15" i="2"/>
  <c r="T15" i="2"/>
  <c r="S15" i="2"/>
  <c r="R15" i="2"/>
  <c r="Q15" i="2"/>
  <c r="P15" i="2"/>
  <c r="O15" i="2"/>
  <c r="N15" i="2"/>
  <c r="M15" i="2"/>
  <c r="L15" i="2"/>
  <c r="Z11" i="2"/>
  <c r="Y11" i="2"/>
  <c r="X11" i="2"/>
  <c r="W11" i="2"/>
  <c r="V11" i="2"/>
  <c r="U11" i="2"/>
  <c r="T11" i="2"/>
  <c r="S11" i="2"/>
  <c r="R11" i="2"/>
  <c r="Q11" i="2"/>
  <c r="P11" i="2"/>
  <c r="O11" i="2"/>
  <c r="N11" i="2"/>
  <c r="M11" i="2"/>
  <c r="L11" i="2"/>
  <c r="B24" i="3" l="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L47" i="2"/>
  <c r="L43" i="2"/>
  <c r="L39" i="2"/>
  <c r="L35" i="2"/>
  <c r="L31" i="2"/>
  <c r="L27" i="2"/>
  <c r="L23" i="2"/>
  <c r="L19" i="2"/>
</calcChain>
</file>

<file path=xl/sharedStrings.xml><?xml version="1.0" encoding="utf-8"?>
<sst xmlns="http://schemas.openxmlformats.org/spreadsheetml/2006/main" count="167" uniqueCount="66">
  <si>
    <t>加入者（員）番号</t>
    <rPh sb="0" eb="3">
      <t>カニュウシャ</t>
    </rPh>
    <rPh sb="4" eb="5">
      <t>イン</t>
    </rPh>
    <rPh sb="6" eb="8">
      <t>バンゴウ</t>
    </rPh>
    <phoneticPr fontId="1"/>
  </si>
  <si>
    <t>フリガナ</t>
    <phoneticPr fontId="1"/>
  </si>
  <si>
    <t>加入者（員）名</t>
    <rPh sb="0" eb="3">
      <t>カニュウシャ</t>
    </rPh>
    <rPh sb="4" eb="5">
      <t>イン</t>
    </rPh>
    <rPh sb="6" eb="7">
      <t>メイ</t>
    </rPh>
    <phoneticPr fontId="1"/>
  </si>
  <si>
    <t>性別</t>
    <rPh sb="0" eb="2">
      <t>セイベツ</t>
    </rPh>
    <phoneticPr fontId="1"/>
  </si>
  <si>
    <t>生年月日</t>
    <rPh sb="0" eb="2">
      <t>セイネン</t>
    </rPh>
    <rPh sb="2" eb="4">
      <t>ガッピ</t>
    </rPh>
    <phoneticPr fontId="1"/>
  </si>
  <si>
    <t>（西暦下2桁）</t>
    <rPh sb="1" eb="3">
      <t>セイレキ</t>
    </rPh>
    <rPh sb="3" eb="4">
      <t>シモ</t>
    </rPh>
    <rPh sb="4" eb="6">
      <t>フタケタ</t>
    </rPh>
    <phoneticPr fontId="1"/>
  </si>
  <si>
    <t>入社年月日</t>
    <rPh sb="0" eb="2">
      <t>ニュウシャ</t>
    </rPh>
    <rPh sb="2" eb="3">
      <t>ドシ</t>
    </rPh>
    <rPh sb="3" eb="5">
      <t>ガッピ</t>
    </rPh>
    <phoneticPr fontId="1"/>
  </si>
  <si>
    <t>給付金</t>
    <rPh sb="0" eb="3">
      <t>キュウフキン</t>
    </rPh>
    <phoneticPr fontId="1"/>
  </si>
  <si>
    <t>起算年月日</t>
    <rPh sb="0" eb="2">
      <t>キサン</t>
    </rPh>
    <rPh sb="2" eb="5">
      <t>ネンガッピ</t>
    </rPh>
    <phoneticPr fontId="1"/>
  </si>
  <si>
    <t>年</t>
    <rPh sb="0" eb="1">
      <t>ネン</t>
    </rPh>
    <phoneticPr fontId="1"/>
  </si>
  <si>
    <t>月</t>
    <rPh sb="0" eb="1">
      <t>ツキ</t>
    </rPh>
    <phoneticPr fontId="1"/>
  </si>
  <si>
    <t>日</t>
    <rPh sb="0" eb="1">
      <t>ニチ</t>
    </rPh>
    <phoneticPr fontId="1"/>
  </si>
  <si>
    <t>委託者(基金)番号</t>
    <rPh sb="0" eb="3">
      <t>イタクシャ</t>
    </rPh>
    <rPh sb="4" eb="6">
      <t>キキン</t>
    </rPh>
    <rPh sb="7" eb="9">
      <t>バンゴウ</t>
    </rPh>
    <phoneticPr fontId="1"/>
  </si>
  <si>
    <t>所属所番号</t>
    <rPh sb="0" eb="2">
      <t>ショゾク</t>
    </rPh>
    <rPh sb="2" eb="3">
      <t>ショ</t>
    </rPh>
    <rPh sb="3" eb="5">
      <t>バンゴウ</t>
    </rPh>
    <phoneticPr fontId="1"/>
  </si>
  <si>
    <t>加入（異動）年月日（西暦）</t>
    <rPh sb="0" eb="2">
      <t>カニュウ</t>
    </rPh>
    <rPh sb="3" eb="5">
      <t>イドウ</t>
    </rPh>
    <rPh sb="6" eb="9">
      <t>ネンガッピ</t>
    </rPh>
    <rPh sb="10" eb="12">
      <t>セイレキ</t>
    </rPh>
    <phoneticPr fontId="1"/>
  </si>
  <si>
    <t>変更種別</t>
    <rPh sb="0" eb="2">
      <t>ヘンコウ</t>
    </rPh>
    <rPh sb="2" eb="4">
      <t>シュベツ</t>
    </rPh>
    <phoneticPr fontId="1"/>
  </si>
  <si>
    <t>財形</t>
    <rPh sb="0" eb="2">
      <t>ザイケイ</t>
    </rPh>
    <phoneticPr fontId="1"/>
  </si>
  <si>
    <t>信託</t>
    <rPh sb="0" eb="2">
      <t>シンタク</t>
    </rPh>
    <phoneticPr fontId="1"/>
  </si>
  <si>
    <t>（ﾍﾟｰｼﾞ）</t>
    <phoneticPr fontId="1"/>
  </si>
  <si>
    <t>店名</t>
    <rPh sb="0" eb="2">
      <t>テンメイ</t>
    </rPh>
    <phoneticPr fontId="1"/>
  </si>
  <si>
    <t>受託形態</t>
    <rPh sb="0" eb="2">
      <t>ジュタク</t>
    </rPh>
    <rPh sb="2" eb="4">
      <t>ケイタイ</t>
    </rPh>
    <phoneticPr fontId="1"/>
  </si>
  <si>
    <t>（西暦）</t>
  </si>
  <si>
    <t>カード</t>
    <phoneticPr fontId="1"/>
  </si>
  <si>
    <t>基  金</t>
    <rPh sb="0" eb="1">
      <t>モト</t>
    </rPh>
    <rPh sb="3" eb="4">
      <t>キン</t>
    </rPh>
    <phoneticPr fontId="1"/>
  </si>
  <si>
    <t>加入者（員）名</t>
  </si>
  <si>
    <t>生年月日</t>
  </si>
  <si>
    <t>給付金起算年月日</t>
    <phoneticPr fontId="1"/>
  </si>
  <si>
    <t>入社年月日</t>
    <phoneticPr fontId="1"/>
  </si>
  <si>
    <t>No.</t>
    <phoneticPr fontId="1"/>
  </si>
  <si>
    <t>1234567890</t>
  </si>
  <si>
    <t>(例）</t>
    <rPh sb="1" eb="2">
      <t>レイ</t>
    </rPh>
    <phoneticPr fontId="1"/>
  </si>
  <si>
    <t>瑞穂　太郎</t>
    <rPh sb="0" eb="2">
      <t>ミズホ</t>
    </rPh>
    <rPh sb="3" eb="5">
      <t>タロウ</t>
    </rPh>
    <phoneticPr fontId="1"/>
  </si>
  <si>
    <t>入力要</t>
    <rPh sb="0" eb="2">
      <t>ニュウリョク</t>
    </rPh>
    <rPh sb="2" eb="3">
      <t>ヨウ</t>
    </rPh>
    <phoneticPr fontId="1"/>
  </si>
  <si>
    <t>ミズホ　タロウ</t>
    <phoneticPr fontId="1"/>
  </si>
  <si>
    <t>入力要（姓名の間にｽﾍﾟｰｽ）</t>
    <rPh sb="0" eb="2">
      <t>ニュウリョク</t>
    </rPh>
    <rPh sb="2" eb="3">
      <t>ヨウ</t>
    </rPh>
    <rPh sb="4" eb="6">
      <t>セイメイ</t>
    </rPh>
    <rPh sb="7" eb="8">
      <t>アイダ</t>
    </rPh>
    <phoneticPr fontId="1"/>
  </si>
  <si>
    <t>記入日</t>
    <rPh sb="0" eb="2">
      <t>キニュウ</t>
    </rPh>
    <rPh sb="2" eb="3">
      <t>ビ</t>
    </rPh>
    <phoneticPr fontId="1"/>
  </si>
  <si>
    <t>委託者（基金）名　</t>
    <rPh sb="0" eb="3">
      <t>イタクシャ</t>
    </rPh>
    <rPh sb="4" eb="6">
      <t>キキン</t>
    </rPh>
    <rPh sb="7" eb="8">
      <t>メイ</t>
    </rPh>
    <phoneticPr fontId="1"/>
  </si>
  <si>
    <t>　1　　（新規）</t>
    <rPh sb="5" eb="7">
      <t>シンキ</t>
    </rPh>
    <phoneticPr fontId="1"/>
  </si>
  <si>
    <t>　２　　（訂正）</t>
    <rPh sb="5" eb="7">
      <t>テイセイ</t>
    </rPh>
    <phoneticPr fontId="1"/>
  </si>
  <si>
    <t>　３　（取消）</t>
    <rPh sb="4" eb="6">
      <t>トリケシ</t>
    </rPh>
    <phoneticPr fontId="1"/>
  </si>
  <si>
    <t>「変更種別」を（訂正）、（取消）に変更する場合は、２または３を〇で囲むよう修正願います</t>
    <rPh sb="1" eb="3">
      <t>ヘンコウ</t>
    </rPh>
    <rPh sb="3" eb="5">
      <t>シュベツ</t>
    </rPh>
    <rPh sb="8" eb="10">
      <t>テイセイ</t>
    </rPh>
    <rPh sb="13" eb="15">
      <t>トリケシ</t>
    </rPh>
    <rPh sb="17" eb="19">
      <t>ヘンコウ</t>
    </rPh>
    <rPh sb="21" eb="23">
      <t>バアイ</t>
    </rPh>
    <rPh sb="33" eb="34">
      <t>カコ</t>
    </rPh>
    <rPh sb="37" eb="39">
      <t>シュウセイ</t>
    </rPh>
    <rPh sb="39" eb="40">
      <t>ネガ</t>
    </rPh>
    <phoneticPr fontId="1"/>
  </si>
  <si>
    <t>20230612</t>
    <phoneticPr fontId="1"/>
  </si>
  <si>
    <t>所属所番号
（最大6桁）</t>
    <rPh sb="0" eb="2">
      <t>ショゾク</t>
    </rPh>
    <rPh sb="2" eb="3">
      <t>ショ</t>
    </rPh>
    <rPh sb="3" eb="5">
      <t>バンゴウ</t>
    </rPh>
    <rPh sb="7" eb="9">
      <t>サイダイ</t>
    </rPh>
    <rPh sb="10" eb="11">
      <t>ケタ</t>
    </rPh>
    <phoneticPr fontId="1"/>
  </si>
  <si>
    <t>男</t>
    <rPh sb="0" eb="1">
      <t>オトコ</t>
    </rPh>
    <phoneticPr fontId="1"/>
  </si>
  <si>
    <t>委託者(基金)番号
（最大5桁）</t>
    <rPh sb="11" eb="13">
      <t>サイダイ</t>
    </rPh>
    <rPh sb="14" eb="15">
      <t>ケタ</t>
    </rPh>
    <phoneticPr fontId="1"/>
  </si>
  <si>
    <t>転職継続時は入力要
（通常の新規加入時は入力不要）</t>
    <rPh sb="0" eb="2">
      <t>テンショク</t>
    </rPh>
    <rPh sb="2" eb="5">
      <t>ケイゾクジ</t>
    </rPh>
    <rPh sb="6" eb="8">
      <t>ニュウリョク</t>
    </rPh>
    <rPh sb="8" eb="9">
      <t>ヨウ</t>
    </rPh>
    <rPh sb="11" eb="13">
      <t>ツウジョウ</t>
    </rPh>
    <rPh sb="14" eb="16">
      <t>シンキ</t>
    </rPh>
    <rPh sb="16" eb="19">
      <t>カニュウジ</t>
    </rPh>
    <rPh sb="20" eb="22">
      <t>ニュウリョク</t>
    </rPh>
    <rPh sb="22" eb="24">
      <t>フヨウ</t>
    </rPh>
    <phoneticPr fontId="1"/>
  </si>
  <si>
    <t>黄色のセルの箇所につき、入力してください</t>
    <rPh sb="0" eb="2">
      <t>キイロ</t>
    </rPh>
    <rPh sb="6" eb="8">
      <t>カショ</t>
    </rPh>
    <rPh sb="12" eb="14">
      <t>ニュウリョク</t>
    </rPh>
    <phoneticPr fontId="1"/>
  </si>
  <si>
    <t>9876</t>
    <phoneticPr fontId="1"/>
  </si>
  <si>
    <t>11234</t>
    <phoneticPr fontId="1"/>
  </si>
  <si>
    <t>加入（異動）年月日</t>
    <rPh sb="0" eb="2">
      <t>カニュウ</t>
    </rPh>
    <rPh sb="3" eb="5">
      <t>イドウ</t>
    </rPh>
    <rPh sb="6" eb="9">
      <t>ネンガッピ</t>
    </rPh>
    <phoneticPr fontId="1"/>
  </si>
  <si>
    <t>作成におけるポイント</t>
    <rPh sb="0" eb="2">
      <t>サクセイ</t>
    </rPh>
    <phoneticPr fontId="1"/>
  </si>
  <si>
    <t>受付</t>
    <rPh sb="0" eb="2">
      <t>ウケツケ</t>
    </rPh>
    <phoneticPr fontId="1"/>
  </si>
  <si>
    <t>委託者(基金)名
（最大5桁）</t>
    <rPh sb="7" eb="8">
      <t>メイ</t>
    </rPh>
    <rPh sb="10" eb="12">
      <t>サイダイ</t>
    </rPh>
    <rPh sb="13" eb="14">
      <t>ケタ</t>
    </rPh>
    <phoneticPr fontId="1"/>
  </si>
  <si>
    <t>みずほ商事株式会社</t>
    <rPh sb="3" eb="5">
      <t>ショウジ</t>
    </rPh>
    <rPh sb="5" eb="9">
      <t>カブシキガイシャ</t>
    </rPh>
    <phoneticPr fontId="1"/>
  </si>
  <si>
    <t>加入原票</t>
    <rPh sb="0" eb="1">
      <t>カ</t>
    </rPh>
    <rPh sb="1" eb="2">
      <t>イリ</t>
    </rPh>
    <rPh sb="2" eb="3">
      <t>ハラ</t>
    </rPh>
    <rPh sb="3" eb="4">
      <t>ヒョウ</t>
    </rPh>
    <phoneticPr fontId="1"/>
  </si>
  <si>
    <t>「加入原票」の入力シート</t>
    <rPh sb="7" eb="9">
      <t>ニュウリョク</t>
    </rPh>
    <phoneticPr fontId="1"/>
  </si>
  <si>
    <t>最終ページに合計人数、合計金額を記載してください。</t>
    <rPh sb="0" eb="2">
      <t>サイシュウ</t>
    </rPh>
    <rPh sb="6" eb="8">
      <t>ゴウケイ</t>
    </rPh>
    <rPh sb="8" eb="10">
      <t>ニンズウ</t>
    </rPh>
    <rPh sb="11" eb="15">
      <t>ゴウケイキンガク</t>
    </rPh>
    <rPh sb="16" eb="18">
      <t>キサイ</t>
    </rPh>
    <phoneticPr fontId="1"/>
  </si>
  <si>
    <t>合計人数</t>
    <rPh sb="0" eb="2">
      <t>ゴウケイ</t>
    </rPh>
    <rPh sb="2" eb="4">
      <t>ニンズウ</t>
    </rPh>
    <phoneticPr fontId="1"/>
  </si>
  <si>
    <t>合計金額</t>
    <rPh sb="0" eb="2">
      <t>ゴウケイ</t>
    </rPh>
    <rPh sb="2" eb="4">
      <t>キンガク</t>
    </rPh>
    <phoneticPr fontId="1"/>
  </si>
  <si>
    <t>合計人数</t>
    <rPh sb="0" eb="4">
      <t>ゴウケイニンスウ</t>
    </rPh>
    <phoneticPr fontId="1"/>
  </si>
  <si>
    <t>人</t>
    <rPh sb="0" eb="1">
      <t>ニン</t>
    </rPh>
    <phoneticPr fontId="1"/>
  </si>
  <si>
    <t>東京情報センター
業務運営第一部</t>
    <phoneticPr fontId="1"/>
  </si>
  <si>
    <t>東京事務
センター</t>
    <rPh sb="0" eb="2">
      <t>トウキョウ</t>
    </rPh>
    <phoneticPr fontId="1"/>
  </si>
  <si>
    <t>円</t>
    <rPh sb="0" eb="1">
      <t>エン</t>
    </rPh>
    <phoneticPr fontId="1"/>
  </si>
  <si>
    <t>拠出（払込）金額</t>
    <rPh sb="0" eb="2">
      <t>キョシュツ</t>
    </rPh>
    <phoneticPr fontId="1"/>
  </si>
  <si>
    <t>拠出（払込）金額</t>
    <rPh sb="0" eb="2">
      <t>キョシュツ</t>
    </rPh>
    <rPh sb="3" eb="5">
      <t>ハライコミ</t>
    </rPh>
    <rPh sb="6" eb="8">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</si>
</sst>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6"/>
      <name val="ＭＳ Ｐゴシック"/>
      <family val="3"/>
      <charset val="128"/>
      <scheme val="minor"/>
    </font>
    <font>
      <sz val="6"/>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2"/>
      <scheme val="minor"/>
    </font>
    <font>
      <sz val="14"/>
      <color theme="1"/>
      <name val="ＭＳ Ｐゴシック"/>
      <family val="2"/>
      <scheme val="minor"/>
    </font>
    <font>
      <b/>
      <sz val="11"/>
      <color theme="1"/>
      <name val="ＭＳ Ｐゴシック"/>
      <family val="3"/>
      <charset val="128"/>
      <scheme val="minor"/>
    </font>
    <font>
      <sz val="10"/>
      <color theme="1"/>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11"/>
      <color theme="1"/>
      <name val="ＭＳ Ｐゴシック"/>
      <family val="2"/>
      <scheme val="minor"/>
    </font>
    <font>
      <sz val="11"/>
      <color theme="0"/>
      <name val="ＭＳ Ｐゴシック"/>
      <family val="2"/>
      <scheme val="minor"/>
    </font>
    <font>
      <b/>
      <u/>
      <sz val="11"/>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rgb="FF33CCFF"/>
        <bgColor indexed="64"/>
      </patternFill>
    </fill>
    <fill>
      <patternFill patternType="solid">
        <fgColor rgb="FFFFFF00"/>
        <bgColor indexed="64"/>
      </patternFill>
    </fill>
  </fills>
  <borders count="94">
    <border>
      <left/>
      <right/>
      <top/>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style="hair">
        <color theme="3"/>
      </right>
      <top/>
      <bottom style="thin">
        <color theme="3"/>
      </bottom>
      <diagonal/>
    </border>
    <border>
      <left style="hair">
        <color theme="3"/>
      </left>
      <right style="hair">
        <color theme="3"/>
      </right>
      <top/>
      <bottom style="thin">
        <color theme="3"/>
      </bottom>
      <diagonal/>
    </border>
    <border>
      <left style="hair">
        <color theme="3"/>
      </left>
      <right style="thin">
        <color theme="3"/>
      </right>
      <top/>
      <bottom style="thin">
        <color theme="3"/>
      </bottom>
      <diagonal/>
    </border>
    <border>
      <left/>
      <right style="hair">
        <color theme="3"/>
      </right>
      <top/>
      <bottom style="thin">
        <color theme="3"/>
      </bottom>
      <diagonal/>
    </border>
    <border>
      <left style="hair">
        <color theme="3"/>
      </left>
      <right/>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hair">
        <color theme="3"/>
      </left>
      <right style="hair">
        <color theme="3"/>
      </right>
      <top style="thin">
        <color theme="3"/>
      </top>
      <bottom/>
      <diagonal/>
    </border>
    <border>
      <left style="hair">
        <color theme="3"/>
      </left>
      <right style="thin">
        <color theme="3"/>
      </right>
      <top style="thin">
        <color theme="3"/>
      </top>
      <bottom/>
      <diagonal/>
    </border>
    <border>
      <left/>
      <right/>
      <top style="thin">
        <color auto="1"/>
      </top>
      <bottom/>
      <diagonal/>
    </border>
    <border>
      <left style="hair">
        <color auto="1"/>
      </left>
      <right style="hair">
        <color auto="1"/>
      </right>
      <top/>
      <bottom/>
      <diagonal/>
    </border>
    <border>
      <left style="hair">
        <color auto="1"/>
      </left>
      <right/>
      <top/>
      <bottom/>
      <diagonal/>
    </border>
    <border>
      <left style="thin">
        <color theme="3"/>
      </left>
      <right style="hair">
        <color auto="1"/>
      </right>
      <top/>
      <bottom/>
      <diagonal/>
    </border>
    <border>
      <left style="hair">
        <color auto="1"/>
      </left>
      <right style="thin">
        <color theme="3"/>
      </right>
      <top/>
      <bottom/>
      <diagonal/>
    </border>
    <border>
      <left/>
      <right style="hair">
        <color auto="1"/>
      </right>
      <top/>
      <bottom/>
      <diagonal/>
    </border>
    <border>
      <left style="thin">
        <color theme="3"/>
      </left>
      <right style="hair">
        <color theme="3"/>
      </right>
      <top/>
      <bottom/>
      <diagonal/>
    </border>
    <border>
      <left style="hair">
        <color theme="3"/>
      </left>
      <right style="hair">
        <color theme="3"/>
      </right>
      <top/>
      <bottom/>
      <diagonal/>
    </border>
    <border>
      <left style="hair">
        <color theme="3"/>
      </left>
      <right/>
      <top/>
      <bottom/>
      <diagonal/>
    </border>
    <border>
      <left/>
      <right/>
      <top/>
      <bottom style="thin">
        <color auto="1"/>
      </bottom>
      <diagonal/>
    </border>
    <border>
      <left style="thin">
        <color auto="1"/>
      </left>
      <right/>
      <top style="thin">
        <color auto="1"/>
      </top>
      <bottom style="thin">
        <color auto="1"/>
      </bottom>
      <diagonal/>
    </border>
    <border>
      <left/>
      <right/>
      <top style="hair">
        <color theme="3"/>
      </top>
      <bottom/>
      <diagonal/>
    </border>
    <border>
      <left style="hair">
        <color theme="3"/>
      </left>
      <right style="thin">
        <color theme="3"/>
      </right>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thin">
        <color theme="3"/>
      </bottom>
      <diagonal/>
    </border>
    <border>
      <left/>
      <right style="medium">
        <color auto="1"/>
      </right>
      <top/>
      <bottom style="thin">
        <color theme="3"/>
      </bottom>
      <diagonal/>
    </border>
    <border>
      <left style="medium">
        <color auto="1"/>
      </left>
      <right/>
      <top style="thin">
        <color theme="3"/>
      </top>
      <bottom/>
      <diagonal/>
    </border>
    <border>
      <left/>
      <right style="medium">
        <color auto="1"/>
      </right>
      <top style="thin">
        <color theme="3"/>
      </top>
      <bottom/>
      <diagonal/>
    </border>
    <border>
      <left style="medium">
        <color auto="1"/>
      </left>
      <right/>
      <top/>
      <bottom style="medium">
        <color auto="1"/>
      </bottom>
      <diagonal/>
    </border>
    <border>
      <left style="thin">
        <color theme="3"/>
      </left>
      <right style="hair">
        <color theme="3"/>
      </right>
      <top/>
      <bottom style="medium">
        <color auto="1"/>
      </bottom>
      <diagonal/>
    </border>
    <border>
      <left style="hair">
        <color theme="3"/>
      </left>
      <right style="hair">
        <color theme="3"/>
      </right>
      <top/>
      <bottom style="medium">
        <color auto="1"/>
      </bottom>
      <diagonal/>
    </border>
    <border>
      <left style="hair">
        <color theme="3"/>
      </left>
      <right style="thin">
        <color theme="3"/>
      </right>
      <top/>
      <bottom style="medium">
        <color auto="1"/>
      </bottom>
      <diagonal/>
    </border>
    <border>
      <left/>
      <right style="hair">
        <color theme="3"/>
      </right>
      <top/>
      <bottom style="medium">
        <color auto="1"/>
      </bottom>
      <diagonal/>
    </border>
    <border>
      <left style="hair">
        <color theme="3"/>
      </left>
      <right/>
      <top/>
      <bottom style="medium">
        <color auto="1"/>
      </bottom>
      <diagonal/>
    </border>
    <border>
      <left/>
      <right/>
      <top/>
      <bottom style="medium">
        <color auto="1"/>
      </bottom>
      <diagonal/>
    </border>
    <border>
      <left/>
      <right/>
      <top style="thin">
        <color theme="3"/>
      </top>
      <bottom style="medium">
        <color auto="1"/>
      </bottom>
      <diagonal/>
    </border>
    <border>
      <left/>
      <right style="thin">
        <color theme="3"/>
      </right>
      <top style="thin">
        <color theme="3"/>
      </top>
      <bottom style="medium">
        <color auto="1"/>
      </bottom>
      <diagonal/>
    </border>
    <border>
      <left style="thin">
        <color theme="3"/>
      </left>
      <right/>
      <top/>
      <bottom style="medium">
        <color auto="1"/>
      </bottom>
      <diagonal/>
    </border>
    <border>
      <left style="thin">
        <color auto="1"/>
      </left>
      <right/>
      <top/>
      <bottom style="medium">
        <color auto="1"/>
      </bottom>
      <diagonal/>
    </border>
    <border>
      <left/>
      <right style="thin">
        <color theme="3"/>
      </right>
      <top/>
      <bottom style="medium">
        <color auto="1"/>
      </bottom>
      <diagonal/>
    </border>
    <border>
      <left/>
      <right style="medium">
        <color auto="1"/>
      </right>
      <top/>
      <bottom style="medium">
        <color auto="1"/>
      </bottom>
      <diagonal/>
    </border>
    <border>
      <left/>
      <right style="thin">
        <color theme="3"/>
      </right>
      <top style="medium">
        <color auto="1"/>
      </top>
      <bottom/>
      <diagonal/>
    </border>
    <border>
      <left style="hair">
        <color theme="3"/>
      </left>
      <right style="hair">
        <color theme="3"/>
      </right>
      <top style="medium">
        <color auto="1"/>
      </top>
      <bottom/>
      <diagonal/>
    </border>
    <border>
      <left style="hair">
        <color theme="3"/>
      </left>
      <right style="thin">
        <color theme="3"/>
      </right>
      <top style="medium">
        <color auto="1"/>
      </top>
      <bottom/>
      <diagonal/>
    </border>
    <border>
      <left style="thin">
        <color theme="3"/>
      </left>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medium">
        <color auto="1"/>
      </top>
      <bottom/>
      <diagonal/>
    </border>
    <border>
      <left style="double">
        <color auto="1"/>
      </left>
      <right/>
      <top style="hair">
        <color theme="3"/>
      </top>
      <bottom/>
      <diagonal/>
    </border>
    <border>
      <left style="double">
        <color auto="1"/>
      </left>
      <right/>
      <top/>
      <bottom style="thin">
        <color auto="1"/>
      </bottom>
      <diagonal/>
    </border>
    <border>
      <left style="double">
        <color auto="1"/>
      </left>
      <right style="hair">
        <color theme="3"/>
      </right>
      <top/>
      <bottom/>
      <diagonal/>
    </border>
    <border>
      <left style="double">
        <color auto="1"/>
      </left>
      <right style="hair">
        <color theme="3"/>
      </right>
      <top/>
      <bottom style="thin">
        <color theme="3"/>
      </bottom>
      <diagonal/>
    </border>
    <border>
      <left style="double">
        <color auto="1"/>
      </left>
      <right/>
      <top style="thin">
        <color theme="3"/>
      </top>
      <bottom style="thin">
        <color theme="3"/>
      </bottom>
      <diagonal/>
    </border>
    <border>
      <left style="double">
        <color auto="1"/>
      </left>
      <right style="hair">
        <color theme="3"/>
      </right>
      <top style="thin">
        <color theme="3"/>
      </top>
      <bottom/>
      <diagonal/>
    </border>
    <border>
      <left style="double">
        <color auto="1"/>
      </left>
      <right/>
      <top style="thin">
        <color theme="3"/>
      </top>
      <bottom style="medium">
        <color auto="1"/>
      </bottom>
      <diagonal/>
    </border>
    <border>
      <left style="double">
        <color auto="1"/>
      </left>
      <right style="hair">
        <color theme="3"/>
      </right>
      <top style="medium">
        <color auto="1"/>
      </top>
      <bottom/>
      <diagonal/>
    </border>
    <border>
      <left style="thin">
        <color auto="1"/>
      </left>
      <right style="hair">
        <color theme="3"/>
      </right>
      <top/>
      <bottom style="thin">
        <color theme="3"/>
      </bottom>
      <diagonal/>
    </border>
    <border>
      <left style="double">
        <color auto="1"/>
      </left>
      <right/>
      <top/>
      <bottom/>
      <diagonal/>
    </border>
    <border>
      <left/>
      <right style="double">
        <color auto="1"/>
      </right>
      <top style="medium">
        <color auto="1"/>
      </top>
      <bottom/>
      <diagonal/>
    </border>
    <border>
      <left/>
      <right style="double">
        <color auto="1"/>
      </right>
      <top/>
      <bottom/>
      <diagonal/>
    </border>
    <border>
      <left style="thin">
        <color auto="1"/>
      </left>
      <right style="thin">
        <color auto="1"/>
      </right>
      <top style="medium">
        <color auto="1"/>
      </top>
      <bottom/>
      <diagonal/>
    </border>
    <border>
      <left style="thin">
        <color auto="1"/>
      </left>
      <right style="thin">
        <color auto="1"/>
      </right>
      <top/>
      <bottom/>
      <diagonal/>
    </border>
    <border>
      <left style="hair">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dotted">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4" fillId="0" borderId="0" applyFont="0" applyFill="0" applyBorder="0" applyAlignment="0" applyProtection="0">
      <alignment vertical="center"/>
    </xf>
  </cellStyleXfs>
  <cellXfs count="353">
    <xf numFmtId="0" fontId="0" fillId="0" borderId="0" xfId="0"/>
    <xf numFmtId="0" fontId="0" fillId="0" borderId="4" xfId="0" applyBorder="1"/>
    <xf numFmtId="0" fontId="0" fillId="0" borderId="0" xfId="0" applyBorder="1"/>
    <xf numFmtId="0" fontId="0" fillId="0" borderId="5" xfId="0" applyBorder="1"/>
    <xf numFmtId="0" fontId="2" fillId="0" borderId="2" xfId="0" applyFont="1" applyBorder="1" applyAlignment="1">
      <alignment horizontal="center" vertical="center"/>
    </xf>
    <xf numFmtId="0" fontId="0" fillId="0" borderId="0" xfId="0" applyBorder="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4" xfId="0" applyBorder="1"/>
    <xf numFmtId="0" fontId="0" fillId="0" borderId="42" xfId="0" applyBorder="1"/>
    <xf numFmtId="0" fontId="0" fillId="0" borderId="43" xfId="0" applyBorder="1" applyAlignment="1">
      <alignment horizontal="center"/>
    </xf>
    <xf numFmtId="0" fontId="2" fillId="0" borderId="38" xfId="0" applyFont="1" applyBorder="1" applyAlignment="1">
      <alignment horizontal="center" vertical="center"/>
    </xf>
    <xf numFmtId="0" fontId="3" fillId="0" borderId="0" xfId="0" applyFont="1"/>
    <xf numFmtId="0" fontId="5" fillId="0" borderId="0" xfId="0" applyFont="1"/>
    <xf numFmtId="0" fontId="0" fillId="0" borderId="17" xfId="0" applyBorder="1"/>
    <xf numFmtId="0" fontId="0" fillId="0" borderId="19" xfId="0" applyBorder="1"/>
    <xf numFmtId="0" fontId="4" fillId="0" borderId="0" xfId="0" applyFont="1"/>
    <xf numFmtId="0" fontId="0" fillId="0" borderId="31" xfId="0" applyBorder="1"/>
    <xf numFmtId="0" fontId="2" fillId="0" borderId="19" xfId="0" applyFont="1" applyBorder="1" applyAlignment="1">
      <alignment horizontal="center" vertical="center"/>
    </xf>
    <xf numFmtId="0" fontId="0" fillId="0" borderId="0" xfId="0" applyBorder="1" applyAlignment="1">
      <alignment vertical="center"/>
    </xf>
    <xf numFmtId="0" fontId="6" fillId="0" borderId="31" xfId="0" applyFont="1" applyBorder="1" applyAlignment="1"/>
    <xf numFmtId="0" fontId="2" fillId="0" borderId="44" xfId="0" applyFont="1" applyBorder="1" applyAlignment="1">
      <alignment horizontal="center" vertical="center"/>
    </xf>
    <xf numFmtId="0" fontId="2" fillId="0" borderId="31" xfId="0" applyFont="1" applyBorder="1" applyAlignment="1">
      <alignment horizontal="center" vertical="center"/>
    </xf>
    <xf numFmtId="0" fontId="0" fillId="0" borderId="70" xfId="0" applyBorder="1" applyAlignment="1">
      <alignment vertical="center"/>
    </xf>
    <xf numFmtId="0" fontId="0" fillId="0" borderId="33" xfId="0" applyBorder="1" applyAlignment="1">
      <alignment vertical="center"/>
    </xf>
    <xf numFmtId="0" fontId="0" fillId="0" borderId="79" xfId="0" applyBorder="1" applyAlignment="1">
      <alignment vertical="center"/>
    </xf>
    <xf numFmtId="0" fontId="2" fillId="0" borderId="71" xfId="0" applyFont="1" applyBorder="1" applyAlignment="1">
      <alignment horizontal="center" vertical="center"/>
    </xf>
    <xf numFmtId="0" fontId="2" fillId="0" borderId="18" xfId="0" applyFont="1" applyBorder="1" applyAlignment="1">
      <alignment horizontal="center" vertical="center"/>
    </xf>
    <xf numFmtId="0" fontId="2" fillId="0" borderId="36" xfId="0" applyFont="1" applyBorder="1" applyAlignment="1">
      <alignment horizontal="center" vertical="center"/>
    </xf>
    <xf numFmtId="0" fontId="2" fillId="0" borderId="31" xfId="0" applyFont="1" applyBorder="1" applyAlignment="1">
      <alignment horizontal="center"/>
    </xf>
    <xf numFmtId="0" fontId="2" fillId="0" borderId="45" xfId="0" applyFont="1" applyBorder="1" applyAlignment="1">
      <alignment horizontal="center"/>
    </xf>
    <xf numFmtId="0" fontId="0" fillId="2" borderId="17" xfId="0" applyFill="1" applyBorder="1"/>
    <xf numFmtId="0" fontId="0" fillId="2" borderId="78" xfId="0" applyFill="1" applyBorder="1"/>
    <xf numFmtId="0" fontId="0" fillId="2" borderId="17" xfId="0" applyFill="1" applyBorder="1" applyAlignment="1">
      <alignment horizontal="center"/>
    </xf>
    <xf numFmtId="0" fontId="0" fillId="2" borderId="28" xfId="0" applyFill="1" applyBorder="1"/>
    <xf numFmtId="0" fontId="0" fillId="2" borderId="6" xfId="0" applyFill="1" applyBorder="1"/>
    <xf numFmtId="0" fontId="0" fillId="2" borderId="1" xfId="0" applyFill="1" applyBorder="1"/>
    <xf numFmtId="0" fontId="0" fillId="2" borderId="59" xfId="0" applyFill="1" applyBorder="1"/>
    <xf numFmtId="0" fontId="0" fillId="2" borderId="66" xfId="0" applyFill="1" applyBorder="1"/>
    <xf numFmtId="0" fontId="0" fillId="2" borderId="0" xfId="0" applyFill="1" applyBorder="1" applyAlignment="1">
      <alignment horizontal="center"/>
    </xf>
    <xf numFmtId="0" fontId="0" fillId="2" borderId="29" xfId="0" applyFill="1" applyBorder="1"/>
    <xf numFmtId="0" fontId="0" fillId="2" borderId="10" xfId="0" applyFill="1" applyBorder="1"/>
    <xf numFmtId="0" fontId="0" fillId="2" borderId="2" xfId="0" applyFill="1" applyBorder="1"/>
    <xf numFmtId="0" fontId="0" fillId="2" borderId="52" xfId="0" applyFill="1" applyBorder="1"/>
    <xf numFmtId="0" fontId="0" fillId="2" borderId="38" xfId="0" applyFill="1" applyBorder="1"/>
    <xf numFmtId="0" fontId="3" fillId="0" borderId="31" xfId="0" applyFont="1" applyBorder="1" applyAlignment="1"/>
    <xf numFmtId="0" fontId="2" fillId="0" borderId="0" xfId="0" applyFont="1" applyBorder="1" applyAlignment="1">
      <alignment horizontal="center" vertical="center" shrinkToFit="1"/>
    </xf>
    <xf numFmtId="0" fontId="0" fillId="2" borderId="4" xfId="0" applyFill="1" applyBorder="1" applyAlignment="1">
      <alignment shrinkToFit="1"/>
    </xf>
    <xf numFmtId="0" fontId="0" fillId="2" borderId="0" xfId="0" applyFill="1" applyBorder="1" applyAlignment="1">
      <alignment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2" borderId="17" xfId="0" applyFill="1" applyBorder="1" applyAlignment="1">
      <alignment horizontal="center" shrinkToFit="1"/>
    </xf>
    <xf numFmtId="0" fontId="0" fillId="2" borderId="0" xfId="0" applyFill="1" applyBorder="1" applyAlignment="1">
      <alignment horizontal="center" shrinkToFit="1"/>
    </xf>
    <xf numFmtId="0" fontId="0" fillId="0" borderId="0" xfId="0" applyBorder="1" applyAlignment="1">
      <alignment horizontal="center" shrinkToFit="1"/>
    </xf>
    <xf numFmtId="0" fontId="0" fillId="0" borderId="17" xfId="0" applyBorder="1" applyAlignment="1">
      <alignment horizontal="center" shrinkToFit="1"/>
    </xf>
    <xf numFmtId="0" fontId="0" fillId="0" borderId="19" xfId="0" applyBorder="1" applyAlignment="1">
      <alignment horizontal="center" shrinkToFit="1"/>
    </xf>
    <xf numFmtId="0" fontId="0" fillId="0" borderId="43" xfId="0" applyBorder="1" applyAlignment="1">
      <alignment horizontal="center" shrinkToFit="1"/>
    </xf>
    <xf numFmtId="0" fontId="0" fillId="2" borderId="28" xfId="0" applyFill="1" applyBorder="1" applyAlignment="1">
      <alignment shrinkToFit="1"/>
    </xf>
    <xf numFmtId="0" fontId="0" fillId="2" borderId="29" xfId="0" applyFill="1" applyBorder="1" applyAlignment="1">
      <alignment shrinkToFit="1"/>
    </xf>
    <xf numFmtId="0" fontId="0" fillId="2" borderId="6" xfId="0" applyFill="1" applyBorder="1" applyAlignment="1">
      <alignment shrinkToFit="1"/>
    </xf>
    <xf numFmtId="0" fontId="0" fillId="2" borderId="10" xfId="0" applyFill="1" applyBorder="1" applyAlignment="1">
      <alignment shrinkToFit="1"/>
    </xf>
    <xf numFmtId="0" fontId="0" fillId="0" borderId="85" xfId="0" applyBorder="1" applyAlignment="1">
      <alignment horizontal="center" vertical="center"/>
    </xf>
    <xf numFmtId="0" fontId="0" fillId="0" borderId="17" xfId="0"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0" fillId="0" borderId="22" xfId="0" applyBorder="1" applyAlignment="1">
      <alignment vertical="center"/>
    </xf>
    <xf numFmtId="0" fontId="0" fillId="2" borderId="17" xfId="0" applyFill="1" applyBorder="1" applyAlignment="1">
      <alignment vertical="center"/>
    </xf>
    <xf numFmtId="0" fontId="2" fillId="0" borderId="0" xfId="0" applyFont="1" applyBorder="1" applyAlignment="1">
      <alignment horizontal="center" vertical="center"/>
    </xf>
    <xf numFmtId="0" fontId="2" fillId="0" borderId="19" xfId="0" applyFont="1" applyBorder="1" applyAlignment="1">
      <alignment horizontal="right" vertical="center"/>
    </xf>
    <xf numFmtId="0" fontId="2" fillId="0" borderId="17" xfId="0" applyFont="1" applyBorder="1" applyAlignment="1">
      <alignment horizontal="left"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42" xfId="0" applyBorder="1" applyAlignment="1">
      <alignment horizontal="center"/>
    </xf>
    <xf numFmtId="0" fontId="0" fillId="0" borderId="4" xfId="0" applyBorder="1" applyAlignment="1">
      <alignment horizontal="center"/>
    </xf>
    <xf numFmtId="0" fontId="0" fillId="0" borderId="23" xfId="0" applyBorder="1" applyAlignment="1">
      <alignment horizontal="center"/>
    </xf>
    <xf numFmtId="0" fontId="0" fillId="0" borderId="5" xfId="0" applyBorder="1" applyAlignment="1">
      <alignment horizontal="center"/>
    </xf>
    <xf numFmtId="0" fontId="0" fillId="0" borderId="46"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48" xfId="0" applyBorder="1" applyAlignment="1">
      <alignment horizontal="center"/>
    </xf>
    <xf numFmtId="0" fontId="0" fillId="0" borderId="2"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30"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49" fontId="0" fillId="3" borderId="85" xfId="0" applyNumberFormat="1" applyFill="1" applyBorder="1" applyAlignment="1">
      <alignment horizontal="center" vertical="center" shrinkToFit="1"/>
    </xf>
    <xf numFmtId="0" fontId="0" fillId="3" borderId="85" xfId="0" applyFill="1" applyBorder="1" applyAlignment="1">
      <alignment horizontal="center" vertical="center" shrinkToFit="1"/>
    </xf>
    <xf numFmtId="0" fontId="0" fillId="0" borderId="4" xfId="0" applyBorder="1" applyAlignment="1">
      <alignment horizontal="center" shrinkToFit="1"/>
    </xf>
    <xf numFmtId="0" fontId="2" fillId="0" borderId="0" xfId="0" applyFont="1" applyBorder="1" applyAlignment="1">
      <alignment horizontal="center" shrinkToFit="1"/>
    </xf>
    <xf numFmtId="0" fontId="7" fillId="0" borderId="0" xfId="0" applyFont="1" applyBorder="1" applyAlignment="1">
      <alignment horizontal="center" shrinkToFit="1"/>
    </xf>
    <xf numFmtId="0" fontId="0" fillId="0" borderId="23" xfId="0" applyBorder="1" applyAlignment="1">
      <alignment horizontal="center" shrinkToFit="1"/>
    </xf>
    <xf numFmtId="0" fontId="0" fillId="0" borderId="5" xfId="0" applyBorder="1" applyAlignment="1">
      <alignment horizontal="center" shrinkToFit="1"/>
    </xf>
    <xf numFmtId="0" fontId="0" fillId="0" borderId="24" xfId="0" applyBorder="1" applyAlignment="1">
      <alignment horizontal="center" shrinkToFit="1"/>
    </xf>
    <xf numFmtId="0" fontId="0" fillId="0" borderId="26" xfId="0" applyBorder="1" applyAlignment="1">
      <alignment horizontal="center" shrinkToFit="1"/>
    </xf>
    <xf numFmtId="0" fontId="0" fillId="0" borderId="27" xfId="0" applyBorder="1" applyAlignment="1">
      <alignment horizontal="center" shrinkToFit="1"/>
    </xf>
    <xf numFmtId="0" fontId="0" fillId="0" borderId="6" xfId="0" applyBorder="1" applyAlignment="1">
      <alignment horizontal="center" shrinkToFit="1"/>
    </xf>
    <xf numFmtId="0" fontId="0" fillId="0" borderId="9" xfId="0" applyBorder="1" applyAlignment="1">
      <alignment horizontal="center" shrinkToFit="1"/>
    </xf>
    <xf numFmtId="0" fontId="0" fillId="0" borderId="12" xfId="0" applyBorder="1" applyAlignment="1">
      <alignment horizontal="center" shrinkToFit="1"/>
    </xf>
    <xf numFmtId="0" fontId="0" fillId="0" borderId="13" xfId="0" applyBorder="1" applyAlignment="1">
      <alignment horizontal="center" shrinkToFit="1"/>
    </xf>
    <xf numFmtId="0" fontId="0" fillId="0" borderId="1" xfId="0" applyBorder="1" applyAlignment="1">
      <alignment horizontal="center"/>
    </xf>
    <xf numFmtId="0" fontId="2" fillId="0" borderId="2" xfId="0" applyFont="1" applyBorder="1" applyAlignment="1">
      <alignment horizontal="center"/>
    </xf>
    <xf numFmtId="0" fontId="7" fillId="0" borderId="2" xfId="0" applyFont="1"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6" xfId="0" applyBorder="1" applyAlignment="1">
      <alignment horizontal="center"/>
    </xf>
    <xf numFmtId="0" fontId="0" fillId="0" borderId="59" xfId="0" applyBorder="1" applyAlignment="1">
      <alignment horizontal="center"/>
    </xf>
    <xf numFmtId="0" fontId="0" fillId="0" borderId="66" xfId="0" applyBorder="1" applyAlignment="1">
      <alignment horizontal="center"/>
    </xf>
    <xf numFmtId="0" fontId="2" fillId="0" borderId="38" xfId="0" applyFont="1" applyBorder="1" applyAlignment="1">
      <alignment horizontal="center"/>
    </xf>
    <xf numFmtId="0" fontId="7" fillId="0" borderId="38" xfId="0" applyFont="1" applyBorder="1" applyAlignment="1">
      <alignment horizontal="center"/>
    </xf>
    <xf numFmtId="0" fontId="7" fillId="0" borderId="43" xfId="0" applyFont="1" applyBorder="1" applyAlignment="1">
      <alignment horizontal="center" shrinkToFit="1"/>
    </xf>
    <xf numFmtId="0" fontId="0" fillId="0" borderId="30" xfId="0" applyBorder="1" applyAlignment="1">
      <alignment horizontal="center" shrinkToFit="1"/>
    </xf>
    <xf numFmtId="0" fontId="0" fillId="0" borderId="47" xfId="0" applyBorder="1" applyAlignment="1">
      <alignment horizontal="center" shrinkToFit="1"/>
    </xf>
    <xf numFmtId="0" fontId="7" fillId="0" borderId="49" xfId="0" applyFont="1" applyBorder="1" applyAlignment="1">
      <alignment horizontal="center"/>
    </xf>
    <xf numFmtId="0" fontId="0" fillId="0" borderId="47" xfId="0" applyBorder="1" applyAlignment="1">
      <alignment horizontal="center"/>
    </xf>
    <xf numFmtId="0" fontId="0" fillId="0" borderId="62" xfId="0" applyBorder="1" applyAlignment="1">
      <alignment horizontal="center"/>
    </xf>
    <xf numFmtId="0" fontId="7" fillId="0" borderId="41" xfId="0" applyFont="1" applyBorder="1" applyAlignment="1">
      <alignment horizontal="center"/>
    </xf>
    <xf numFmtId="0" fontId="0" fillId="0" borderId="84" xfId="0" applyBorder="1" applyAlignment="1">
      <alignment horizontal="center" vertical="center"/>
    </xf>
    <xf numFmtId="0" fontId="0" fillId="0" borderId="85" xfId="0" applyBorder="1" applyAlignment="1">
      <alignment horizontal="center" vertical="center" shrinkToFit="1"/>
    </xf>
    <xf numFmtId="0" fontId="10"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center" vertical="center" shrinkToFit="1"/>
    </xf>
    <xf numFmtId="0" fontId="0" fillId="0" borderId="29" xfId="0" applyBorder="1" applyAlignment="1">
      <alignment horizontal="center" shrinkToFit="1"/>
    </xf>
    <xf numFmtId="0" fontId="0" fillId="0" borderId="18" xfId="0" applyBorder="1" applyAlignment="1">
      <alignment horizontal="center" vertical="center"/>
    </xf>
    <xf numFmtId="0" fontId="0" fillId="0" borderId="0" xfId="0" applyAlignment="1">
      <alignment horizontal="right" vertical="center"/>
    </xf>
    <xf numFmtId="0" fontId="0" fillId="0" borderId="86" xfId="0" applyBorder="1" applyAlignment="1">
      <alignment horizontal="center" vertical="center"/>
    </xf>
    <xf numFmtId="0" fontId="0" fillId="0" borderId="0" xfId="0" applyAlignment="1">
      <alignment horizontal="center" vertical="center" shrinkToFit="1"/>
    </xf>
    <xf numFmtId="38" fontId="0" fillId="0" borderId="0" xfId="1" applyFont="1" applyAlignment="1">
      <alignment vertical="center"/>
    </xf>
    <xf numFmtId="0" fontId="11" fillId="0" borderId="31" xfId="0" applyFont="1" applyBorder="1"/>
    <xf numFmtId="0" fontId="15" fillId="0" borderId="0" xfId="0" applyFont="1" applyAlignment="1">
      <alignment shrinkToFit="1"/>
    </xf>
    <xf numFmtId="0" fontId="15" fillId="0" borderId="0" xfId="0" applyFont="1"/>
    <xf numFmtId="0" fontId="16" fillId="0" borderId="0" xfId="0" applyFont="1" applyAlignment="1">
      <alignment vertical="center"/>
    </xf>
    <xf numFmtId="0" fontId="0" fillId="0" borderId="10" xfId="0" applyBorder="1" applyAlignment="1">
      <alignment horizontal="center" shrinkToFit="1"/>
    </xf>
    <xf numFmtId="0" fontId="0" fillId="0" borderId="11" xfId="0" applyBorder="1" applyAlignment="1">
      <alignment horizontal="center" shrinkToFit="1"/>
    </xf>
    <xf numFmtId="0" fontId="0" fillId="0" borderId="10" xfId="0" applyBorder="1" applyAlignment="1">
      <alignment horizontal="center"/>
    </xf>
    <xf numFmtId="0" fontId="0" fillId="0" borderId="11" xfId="0" applyBorder="1" applyAlignment="1">
      <alignment horizontal="center"/>
    </xf>
    <xf numFmtId="0" fontId="0" fillId="0" borderId="42"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xf>
    <xf numFmtId="0" fontId="0" fillId="0" borderId="19" xfId="0" applyBorder="1" applyAlignment="1">
      <alignment horizontal="center"/>
    </xf>
    <xf numFmtId="0" fontId="2" fillId="0" borderId="31" xfId="0" applyFont="1" applyFill="1" applyBorder="1" applyAlignment="1">
      <alignment horizontal="right" vertical="center"/>
    </xf>
    <xf numFmtId="0" fontId="2" fillId="0" borderId="18" xfId="0" applyFont="1" applyFill="1" applyBorder="1" applyAlignment="1">
      <alignment horizontal="center" vertical="top"/>
    </xf>
    <xf numFmtId="0" fontId="2" fillId="0" borderId="31" xfId="0" applyFont="1" applyFill="1" applyBorder="1" applyAlignment="1">
      <alignment horizontal="center" vertical="top"/>
    </xf>
    <xf numFmtId="0" fontId="2" fillId="0" borderId="36" xfId="0" applyFont="1" applyFill="1" applyBorder="1" applyAlignment="1">
      <alignment horizontal="center" vertical="top"/>
    </xf>
    <xf numFmtId="0" fontId="2" fillId="0" borderId="4" xfId="0" applyFont="1" applyFill="1" applyBorder="1" applyAlignment="1">
      <alignment horizontal="center" shrinkToFit="1"/>
    </xf>
    <xf numFmtId="0" fontId="2" fillId="0" borderId="0" xfId="0" applyFont="1" applyFill="1" applyBorder="1" applyAlignment="1">
      <alignment horizontal="center" shrinkToFit="1"/>
    </xf>
    <xf numFmtId="0" fontId="7" fillId="0" borderId="0" xfId="0" applyFont="1" applyFill="1" applyBorder="1" applyAlignment="1">
      <alignment horizontal="center" shrinkToFit="1"/>
    </xf>
    <xf numFmtId="0" fontId="7" fillId="0" borderId="5" xfId="0" applyFont="1" applyFill="1" applyBorder="1" applyAlignment="1">
      <alignment horizontal="center" shrinkToFit="1"/>
    </xf>
    <xf numFmtId="0" fontId="0" fillId="0" borderId="17" xfId="0" applyFill="1" applyBorder="1" applyAlignment="1">
      <alignment horizontal="center" vertical="top" shrinkToFit="1"/>
    </xf>
    <xf numFmtId="0" fontId="0" fillId="0" borderId="0" xfId="0" applyFill="1" applyBorder="1" applyAlignment="1">
      <alignment horizontal="center" vertical="top" shrinkToFit="1"/>
    </xf>
    <xf numFmtId="0" fontId="0" fillId="0" borderId="19" xfId="0" applyFill="1" applyBorder="1" applyAlignment="1">
      <alignment horizontal="center" vertical="top" shrinkToFit="1"/>
    </xf>
    <xf numFmtId="0" fontId="0" fillId="0" borderId="4" xfId="0" applyFill="1" applyBorder="1" applyAlignment="1">
      <alignment horizontal="center" shrinkToFit="1"/>
    </xf>
    <xf numFmtId="0" fontId="0" fillId="0" borderId="24" xfId="0" applyFill="1" applyBorder="1" applyAlignment="1">
      <alignment horizontal="center" shrinkToFit="1"/>
    </xf>
    <xf numFmtId="0" fontId="0" fillId="0" borderId="25" xfId="0" applyFill="1" applyBorder="1" applyAlignment="1">
      <alignment horizontal="center" shrinkToFit="1"/>
    </xf>
    <xf numFmtId="0" fontId="0" fillId="0" borderId="5" xfId="0" applyFill="1" applyBorder="1" applyAlignment="1">
      <alignment horizontal="center" shrinkToFit="1"/>
    </xf>
    <xf numFmtId="0" fontId="0" fillId="0" borderId="0" xfId="0" applyFill="1" applyBorder="1" applyAlignment="1">
      <alignment horizontal="center" shrinkToFit="1"/>
    </xf>
    <xf numFmtId="0" fontId="0" fillId="0" borderId="34" xfId="0" applyFill="1" applyBorder="1" applyAlignment="1">
      <alignment horizontal="center" shrinkToFit="1"/>
    </xf>
    <xf numFmtId="0" fontId="0" fillId="0" borderId="28" xfId="0" applyFill="1" applyBorder="1" applyAlignment="1">
      <alignment horizontal="center" shrinkToFit="1"/>
    </xf>
    <xf numFmtId="0" fontId="0" fillId="0" borderId="26" xfId="0" applyFill="1" applyBorder="1" applyAlignment="1">
      <alignment horizontal="center" shrinkToFit="1"/>
    </xf>
    <xf numFmtId="0" fontId="0" fillId="0" borderId="27" xfId="0" applyFill="1" applyBorder="1" applyAlignment="1">
      <alignment horizontal="center" shrinkToFit="1"/>
    </xf>
    <xf numFmtId="0" fontId="0" fillId="0" borderId="6" xfId="0" applyFill="1" applyBorder="1" applyAlignment="1">
      <alignment horizontal="center" shrinkToFit="1"/>
    </xf>
    <xf numFmtId="0" fontId="0" fillId="0" borderId="13" xfId="0" applyFill="1" applyBorder="1" applyAlignment="1">
      <alignment horizontal="center" shrinkToFit="1"/>
    </xf>
    <xf numFmtId="0" fontId="0" fillId="0" borderId="9" xfId="0" applyFill="1" applyBorder="1" applyAlignment="1">
      <alignment horizontal="center" shrinkToFit="1"/>
    </xf>
    <xf numFmtId="0" fontId="0" fillId="0" borderId="8" xfId="0" applyFill="1" applyBorder="1" applyAlignment="1">
      <alignment horizontal="center" shrinkToFit="1"/>
    </xf>
    <xf numFmtId="0" fontId="0" fillId="0" borderId="7" xfId="0" applyFill="1" applyBorder="1" applyAlignment="1">
      <alignment horizontal="center" shrinkToFit="1"/>
    </xf>
    <xf numFmtId="0" fontId="0" fillId="0" borderId="11" xfId="0" applyFill="1" applyBorder="1" applyAlignment="1">
      <alignment horizontal="center" shrinkToFit="1"/>
    </xf>
    <xf numFmtId="0" fontId="2" fillId="0" borderId="1" xfId="0" applyFont="1" applyFill="1" applyBorder="1" applyAlignment="1">
      <alignment horizontal="center"/>
    </xf>
    <xf numFmtId="0" fontId="2" fillId="0" borderId="2" xfId="0" applyFont="1" applyFill="1" applyBorder="1" applyAlignment="1">
      <alignment horizontal="center"/>
    </xf>
    <xf numFmtId="0" fontId="7" fillId="0" borderId="2" xfId="0" applyFont="1" applyFill="1" applyBorder="1" applyAlignment="1">
      <alignment horizontal="center"/>
    </xf>
    <xf numFmtId="0" fontId="7" fillId="0" borderId="3" xfId="0" applyFont="1" applyFill="1" applyBorder="1" applyAlignment="1">
      <alignment horizontal="center"/>
    </xf>
    <xf numFmtId="0" fontId="0" fillId="0" borderId="17" xfId="0" applyFill="1" applyBorder="1" applyAlignment="1">
      <alignment horizontal="center" vertical="top"/>
    </xf>
    <xf numFmtId="0" fontId="0" fillId="0" borderId="0" xfId="0" applyFill="1" applyBorder="1" applyAlignment="1">
      <alignment horizontal="center" vertical="top"/>
    </xf>
    <xf numFmtId="0" fontId="0" fillId="0" borderId="19" xfId="0" applyFill="1" applyBorder="1" applyAlignment="1">
      <alignment horizontal="center" vertical="top"/>
    </xf>
    <xf numFmtId="0" fontId="0" fillId="0" borderId="4" xfId="0" applyFill="1" applyBorder="1" applyAlignment="1">
      <alignment horizontal="center"/>
    </xf>
    <xf numFmtId="0" fontId="0" fillId="0" borderId="24" xfId="0" applyFill="1" applyBorder="1" applyAlignment="1">
      <alignment horizontal="center"/>
    </xf>
    <xf numFmtId="0" fontId="0" fillId="0" borderId="25" xfId="0" applyFill="1" applyBorder="1" applyAlignment="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0" fillId="0" borderId="34" xfId="0" applyFill="1" applyBorder="1" applyAlignment="1">
      <alignment horizontal="center"/>
    </xf>
    <xf numFmtId="0" fontId="0" fillId="0" borderId="28"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6" xfId="0" applyFill="1" applyBorder="1" applyAlignment="1">
      <alignment horizontal="center"/>
    </xf>
    <xf numFmtId="0" fontId="0" fillId="0" borderId="13" xfId="0" applyFill="1" applyBorder="1" applyAlignment="1">
      <alignment horizontal="center"/>
    </xf>
    <xf numFmtId="0" fontId="0" fillId="0" borderId="9" xfId="0" applyFill="1" applyBorder="1" applyAlignment="1">
      <alignment horizontal="center"/>
    </xf>
    <xf numFmtId="0" fontId="0" fillId="0" borderId="8" xfId="0" applyFill="1" applyBorder="1" applyAlignment="1">
      <alignment horizontal="center"/>
    </xf>
    <xf numFmtId="0" fontId="0" fillId="0" borderId="7" xfId="0" applyFill="1" applyBorder="1" applyAlignment="1">
      <alignment horizontal="center"/>
    </xf>
    <xf numFmtId="0" fontId="0" fillId="0" borderId="11" xfId="0" applyFill="1" applyBorder="1" applyAlignment="1">
      <alignment horizontal="center"/>
    </xf>
    <xf numFmtId="0" fontId="0" fillId="0" borderId="12" xfId="0" applyFill="1" applyBorder="1" applyAlignment="1">
      <alignment horizontal="center"/>
    </xf>
    <xf numFmtId="0" fontId="0" fillId="0" borderId="59" xfId="0" applyFill="1" applyBorder="1" applyAlignment="1">
      <alignment horizontal="center"/>
    </xf>
    <xf numFmtId="0" fontId="0" fillId="0" borderId="55" xfId="0" applyFill="1" applyBorder="1" applyAlignment="1">
      <alignment horizontal="center"/>
    </xf>
    <xf numFmtId="0" fontId="0" fillId="0" borderId="51" xfId="0" applyFill="1" applyBorder="1" applyAlignment="1">
      <alignment horizontal="center"/>
    </xf>
    <xf numFmtId="0" fontId="0" fillId="0" borderId="53" xfId="0" applyFill="1" applyBorder="1" applyAlignment="1">
      <alignment horizontal="center"/>
    </xf>
    <xf numFmtId="0" fontId="0" fillId="0" borderId="54" xfId="0" applyFill="1" applyBorder="1" applyAlignment="1">
      <alignment horizontal="center"/>
    </xf>
    <xf numFmtId="0" fontId="0" fillId="0" borderId="61" xfId="0" applyFill="1" applyBorder="1" applyAlignment="1">
      <alignment horizontal="center"/>
    </xf>
    <xf numFmtId="0" fontId="2" fillId="0" borderId="66" xfId="0" applyFont="1" applyFill="1" applyBorder="1" applyAlignment="1">
      <alignment horizontal="center"/>
    </xf>
    <xf numFmtId="0" fontId="2" fillId="0" borderId="38" xfId="0" applyFont="1" applyFill="1" applyBorder="1" applyAlignment="1">
      <alignment horizontal="center"/>
    </xf>
    <xf numFmtId="0" fontId="7" fillId="0" borderId="38" xfId="0" applyFont="1" applyFill="1" applyBorder="1" applyAlignment="1">
      <alignment horizontal="center"/>
    </xf>
    <xf numFmtId="0" fontId="7" fillId="0" borderId="63" xfId="0" applyFont="1" applyFill="1" applyBorder="1" applyAlignment="1">
      <alignment horizontal="center"/>
    </xf>
    <xf numFmtId="0" fontId="0" fillId="0" borderId="56" xfId="0" applyFill="1" applyBorder="1" applyAlignment="1">
      <alignment horizontal="center"/>
    </xf>
    <xf numFmtId="49" fontId="0" fillId="0" borderId="85" xfId="0" applyNumberFormat="1" applyFill="1" applyBorder="1" applyAlignment="1">
      <alignment horizontal="center" vertical="center" shrinkToFit="1"/>
    </xf>
    <xf numFmtId="0" fontId="9" fillId="0" borderId="0" xfId="0" applyFont="1" applyAlignment="1">
      <alignment vertical="center"/>
    </xf>
    <xf numFmtId="0" fontId="0" fillId="0" borderId="0" xfId="0" applyAlignment="1">
      <alignment horizontal="center" vertical="center" wrapText="1" shrinkToFit="1"/>
    </xf>
    <xf numFmtId="0" fontId="0" fillId="0" borderId="85" xfId="0" applyFill="1" applyBorder="1" applyAlignment="1">
      <alignment horizontal="center" vertical="center" shrinkToFit="1"/>
    </xf>
    <xf numFmtId="0" fontId="0" fillId="0" borderId="85" xfId="0" applyFill="1" applyBorder="1" applyAlignment="1">
      <alignment horizontal="center" vertical="center"/>
    </xf>
    <xf numFmtId="0" fontId="0" fillId="3" borderId="85" xfId="0" applyFill="1" applyBorder="1" applyAlignment="1">
      <alignment horizontal="center" vertical="center"/>
    </xf>
    <xf numFmtId="0" fontId="13" fillId="0" borderId="0" xfId="0" applyFont="1" applyAlignment="1">
      <alignment horizontal="center" vertical="center" wrapText="1" shrinkToFit="1"/>
    </xf>
    <xf numFmtId="0" fontId="15"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center"/>
    </xf>
    <xf numFmtId="0" fontId="0" fillId="0" borderId="29" xfId="0" applyBorder="1" applyAlignment="1">
      <alignment horizontal="center" shrinkToFit="1"/>
    </xf>
    <xf numFmtId="0" fontId="0" fillId="0" borderId="10" xfId="0" applyBorder="1" applyAlignment="1">
      <alignment horizontal="center" shrinkToFit="1"/>
    </xf>
    <xf numFmtId="0" fontId="0" fillId="0" borderId="11" xfId="0" applyBorder="1" applyAlignment="1">
      <alignment horizontal="center" shrinkToFit="1"/>
    </xf>
    <xf numFmtId="0" fontId="0" fillId="0" borderId="10" xfId="0" applyBorder="1" applyAlignment="1">
      <alignment horizontal="center"/>
    </xf>
    <xf numFmtId="0" fontId="0" fillId="0" borderId="11" xfId="0" applyBorder="1" applyAlignment="1">
      <alignment horizontal="center"/>
    </xf>
    <xf numFmtId="0" fontId="0" fillId="0" borderId="42"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xf>
    <xf numFmtId="0" fontId="0" fillId="0" borderId="19" xfId="0" applyBorder="1" applyAlignment="1">
      <alignment horizontal="center"/>
    </xf>
    <xf numFmtId="0" fontId="0" fillId="0" borderId="18" xfId="0" applyBorder="1" applyAlignment="1">
      <alignment horizontal="center" vertical="center"/>
    </xf>
    <xf numFmtId="0" fontId="17" fillId="0" borderId="0" xfId="0" applyFont="1" applyAlignment="1">
      <alignment vertical="center"/>
    </xf>
    <xf numFmtId="0" fontId="17" fillId="0" borderId="19" xfId="0" applyFont="1" applyBorder="1" applyAlignment="1">
      <alignment vertical="center"/>
    </xf>
    <xf numFmtId="38" fontId="0" fillId="0" borderId="85" xfId="1" applyFont="1" applyBorder="1" applyAlignment="1">
      <alignment horizontal="right" vertical="center"/>
    </xf>
    <xf numFmtId="38" fontId="0" fillId="3" borderId="85" xfId="1" applyFont="1" applyFill="1" applyBorder="1" applyAlignment="1">
      <alignment horizontal="right" vertical="center"/>
    </xf>
    <xf numFmtId="38" fontId="0" fillId="3" borderId="85" xfId="1" applyFont="1" applyFill="1" applyBorder="1" applyAlignment="1">
      <alignment horizontal="right" vertical="center" shrinkToFit="1"/>
    </xf>
    <xf numFmtId="38" fontId="0" fillId="3" borderId="88" xfId="1" applyFont="1" applyFill="1" applyBorder="1" applyAlignment="1">
      <alignment horizontal="right" vertical="center" shrinkToFit="1"/>
    </xf>
    <xf numFmtId="38" fontId="0" fillId="0" borderId="87" xfId="0" applyNumberFormat="1" applyBorder="1" applyAlignment="1">
      <alignment vertical="center"/>
    </xf>
    <xf numFmtId="0" fontId="0" fillId="3" borderId="88" xfId="0" applyFill="1" applyBorder="1" applyAlignment="1">
      <alignment horizontal="center" vertical="center" shrinkToFit="1"/>
    </xf>
    <xf numFmtId="0" fontId="0" fillId="0" borderId="87" xfId="0" applyBorder="1" applyAlignment="1">
      <alignment vertical="center"/>
    </xf>
    <xf numFmtId="0" fontId="11" fillId="0" borderId="91" xfId="0" applyFont="1" applyBorder="1" applyAlignment="1">
      <alignment vertical="center"/>
    </xf>
    <xf numFmtId="0" fontId="11" fillId="0" borderId="93" xfId="0" applyFont="1" applyBorder="1" applyAlignment="1">
      <alignment vertical="center"/>
    </xf>
    <xf numFmtId="0" fontId="5" fillId="0" borderId="17" xfId="0" applyFont="1" applyFill="1" applyBorder="1" applyAlignment="1">
      <alignment horizontal="center" vertical="top"/>
    </xf>
    <xf numFmtId="0" fontId="6" fillId="0" borderId="0" xfId="0" applyFont="1" applyFill="1" applyBorder="1" applyAlignment="1">
      <alignment horizontal="center" vertical="top"/>
    </xf>
    <xf numFmtId="0" fontId="6" fillId="0" borderId="19" xfId="0" applyFont="1" applyFill="1" applyBorder="1" applyAlignment="1">
      <alignment horizontal="center" vertical="top"/>
    </xf>
    <xf numFmtId="0" fontId="6" fillId="0" borderId="17" xfId="0" applyFont="1" applyFill="1" applyBorder="1" applyAlignment="1">
      <alignment horizontal="center" vertical="top"/>
    </xf>
    <xf numFmtId="0" fontId="6" fillId="0" borderId="17" xfId="0" applyFont="1" applyBorder="1" applyAlignment="1">
      <alignment horizontal="center"/>
    </xf>
    <xf numFmtId="0" fontId="6" fillId="0" borderId="0" xfId="0" applyFont="1" applyBorder="1" applyAlignment="1">
      <alignment horizontal="center"/>
    </xf>
    <xf numFmtId="0" fontId="6" fillId="0" borderId="43" xfId="0" applyFont="1" applyBorder="1" applyAlignment="1">
      <alignment horizontal="center"/>
    </xf>
    <xf numFmtId="0" fontId="3" fillId="0" borderId="0" xfId="0" applyFont="1" applyAlignment="1">
      <alignment horizont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2" fillId="0" borderId="0" xfId="0" quotePrefix="1" applyFont="1" applyBorder="1" applyAlignment="1">
      <alignment horizontal="left" vertical="center"/>
    </xf>
    <xf numFmtId="0" fontId="7" fillId="0" borderId="0" xfId="0" applyFont="1" applyBorder="1" applyAlignment="1">
      <alignment horizontal="left" vertical="center"/>
    </xf>
    <xf numFmtId="0" fontId="7" fillId="0" borderId="19" xfId="0" applyFont="1" applyBorder="1" applyAlignment="1">
      <alignment horizontal="left" vertical="center"/>
    </xf>
    <xf numFmtId="0" fontId="7" fillId="0" borderId="31" xfId="0" applyFont="1" applyBorder="1" applyAlignment="1">
      <alignment horizontal="left" vertical="center"/>
    </xf>
    <xf numFmtId="0" fontId="7" fillId="0" borderId="36" xfId="0" applyFont="1" applyBorder="1" applyAlignment="1">
      <alignment horizontal="left" vertical="center"/>
    </xf>
    <xf numFmtId="0" fontId="7" fillId="0" borderId="18" xfId="0" quotePrefix="1" applyFont="1" applyBorder="1" applyAlignment="1">
      <alignment horizontal="left"/>
    </xf>
    <xf numFmtId="0" fontId="7" fillId="0" borderId="31" xfId="0" applyFont="1" applyBorder="1" applyAlignment="1">
      <alignment horizontal="left"/>
    </xf>
    <xf numFmtId="0" fontId="5" fillId="0" borderId="56" xfId="0" applyFont="1"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80" xfId="0" applyBorder="1" applyAlignment="1">
      <alignment horizontal="center" vertical="center"/>
    </xf>
    <xf numFmtId="0" fontId="0" fillId="0" borderId="42" xfId="0" applyBorder="1" applyAlignment="1">
      <alignment horizontal="center" vertical="center"/>
    </xf>
    <xf numFmtId="0" fontId="0" fillId="0" borderId="0" xfId="0" applyBorder="1" applyAlignment="1">
      <alignment horizontal="center" vertical="center"/>
    </xf>
    <xf numFmtId="0" fontId="0" fillId="0" borderId="81" xfId="0" applyBorder="1" applyAlignment="1">
      <alignment horizontal="center" vertical="center"/>
    </xf>
    <xf numFmtId="0" fontId="5" fillId="0" borderId="69" xfId="0" applyFont="1" applyBorder="1" applyAlignment="1">
      <alignment horizontal="center" vertical="top"/>
    </xf>
    <xf numFmtId="0" fontId="6" fillId="0" borderId="38" xfId="0" applyFont="1" applyBorder="1" applyAlignment="1">
      <alignment horizontal="center" vertical="top"/>
    </xf>
    <xf numFmtId="0" fontId="0" fillId="0" borderId="39" xfId="0" applyBorder="1" applyAlignment="1">
      <alignment horizontal="center" vertical="center"/>
    </xf>
    <xf numFmtId="0" fontId="0" fillId="0" borderId="40" xfId="0" applyBorder="1" applyAlignment="1">
      <alignment horizontal="center" vertical="center"/>
    </xf>
    <xf numFmtId="0" fontId="5" fillId="0" borderId="82" xfId="0" applyFont="1" applyFill="1" applyBorder="1" applyAlignment="1">
      <alignment horizontal="center" vertical="center" textRotation="255"/>
    </xf>
    <xf numFmtId="0" fontId="6" fillId="0" borderId="83" xfId="0" applyFont="1" applyFill="1" applyBorder="1" applyAlignment="1">
      <alignment horizontal="center" vertical="center" textRotation="255"/>
    </xf>
    <xf numFmtId="0" fontId="5" fillId="0" borderId="39" xfId="0" applyFont="1" applyFill="1" applyBorder="1" applyAlignment="1">
      <alignment horizontal="center"/>
    </xf>
    <xf numFmtId="0" fontId="6" fillId="0" borderId="38" xfId="0" applyFont="1" applyFill="1" applyBorder="1" applyAlignment="1">
      <alignment horizontal="center"/>
    </xf>
    <xf numFmtId="0" fontId="6" fillId="0" borderId="40" xfId="0" applyFont="1" applyFill="1" applyBorder="1" applyAlignment="1">
      <alignment horizontal="center"/>
    </xf>
    <xf numFmtId="0" fontId="17" fillId="0" borderId="0" xfId="0" applyFont="1" applyAlignment="1">
      <alignment horizontal="center" vertical="center"/>
    </xf>
    <xf numFmtId="0" fontId="5" fillId="0" borderId="16" xfId="0" applyFont="1" applyBorder="1" applyAlignment="1">
      <alignment horizontal="center"/>
    </xf>
    <xf numFmtId="0" fontId="6" fillId="0" borderId="35" xfId="0" applyFont="1" applyBorder="1" applyAlignment="1">
      <alignment horizontal="center"/>
    </xf>
    <xf numFmtId="0" fontId="5" fillId="0" borderId="32" xfId="0" applyFont="1" applyBorder="1" applyAlignment="1">
      <alignment horizontal="center"/>
    </xf>
    <xf numFmtId="0" fontId="5" fillId="0" borderId="67" xfId="0" applyFont="1" applyBorder="1" applyAlignment="1">
      <alignment horizontal="center"/>
    </xf>
    <xf numFmtId="0" fontId="5" fillId="0" borderId="68" xfId="0" applyFont="1" applyBorder="1" applyAlignment="1">
      <alignment horizontal="center"/>
    </xf>
    <xf numFmtId="0" fontId="8" fillId="0" borderId="32" xfId="0" applyFont="1" applyBorder="1" applyAlignment="1">
      <alignment horizontal="center"/>
    </xf>
    <xf numFmtId="0" fontId="8" fillId="0" borderId="67" xfId="0" applyFont="1" applyBorder="1" applyAlignment="1">
      <alignment horizontal="center"/>
    </xf>
    <xf numFmtId="0" fontId="8" fillId="0" borderId="68" xfId="0" applyFont="1" applyBorder="1" applyAlignment="1">
      <alignment horizontal="center"/>
    </xf>
    <xf numFmtId="0" fontId="5" fillId="0" borderId="0" xfId="0" applyFont="1" applyAlignment="1">
      <alignment horizontal="center" vertical="top"/>
    </xf>
    <xf numFmtId="0" fontId="2" fillId="0" borderId="16" xfId="0" quotePrefix="1" applyFont="1" applyBorder="1" applyAlignment="1">
      <alignment horizontal="left" vertical="top"/>
    </xf>
    <xf numFmtId="0" fontId="7" fillId="0" borderId="22" xfId="0" applyFont="1" applyBorder="1" applyAlignment="1">
      <alignment horizontal="left" vertical="top"/>
    </xf>
    <xf numFmtId="0" fontId="7" fillId="0" borderId="17" xfId="0" applyFont="1" applyBorder="1" applyAlignment="1">
      <alignment horizontal="left" vertical="top"/>
    </xf>
    <xf numFmtId="0" fontId="7" fillId="0" borderId="0" xfId="0" applyFont="1" applyBorder="1" applyAlignment="1">
      <alignment horizontal="left" vertical="top"/>
    </xf>
    <xf numFmtId="0" fontId="3" fillId="0" borderId="32" xfId="0" applyFont="1" applyBorder="1" applyAlignment="1">
      <alignment horizontal="center"/>
    </xf>
    <xf numFmtId="0" fontId="4" fillId="0" borderId="68" xfId="0" applyFont="1" applyBorder="1" applyAlignment="1">
      <alignment horizontal="center"/>
    </xf>
    <xf numFmtId="0" fontId="5" fillId="0" borderId="22" xfId="0" applyFont="1" applyBorder="1" applyAlignment="1">
      <alignment horizontal="center"/>
    </xf>
    <xf numFmtId="0" fontId="5"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0" fillId="0" borderId="0" xfId="0" applyAlignment="1">
      <alignment horizontal="center" vertical="center"/>
    </xf>
    <xf numFmtId="0" fontId="0" fillId="0" borderId="0" xfId="0" applyAlignment="1">
      <alignment horizontal="left" vertical="center"/>
    </xf>
    <xf numFmtId="0" fontId="5" fillId="0" borderId="38" xfId="0" applyFont="1" applyBorder="1" applyAlignment="1">
      <alignment horizontal="center"/>
    </xf>
    <xf numFmtId="0" fontId="6" fillId="0" borderId="41" xfId="0" applyFont="1" applyBorder="1" applyAlignment="1">
      <alignment horizont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shrinkToFit="1"/>
    </xf>
    <xf numFmtId="0" fontId="0" fillId="0" borderId="10" xfId="0" applyBorder="1" applyAlignment="1">
      <alignment horizontal="center" shrinkToFit="1"/>
    </xf>
    <xf numFmtId="0" fontId="0" fillId="0" borderId="34" xfId="0" applyBorder="1" applyAlignment="1">
      <alignment horizontal="center" shrinkToFit="1"/>
    </xf>
    <xf numFmtId="0" fontId="0" fillId="0" borderId="11" xfId="0" applyBorder="1" applyAlignment="1">
      <alignment horizontal="center" shrinkToFit="1"/>
    </xf>
    <xf numFmtId="0" fontId="0" fillId="0" borderId="17" xfId="0" applyFill="1" applyBorder="1" applyAlignment="1">
      <alignment horizontal="center" shrinkToFit="1"/>
    </xf>
    <xf numFmtId="0" fontId="0" fillId="0" borderId="18" xfId="0" applyFill="1" applyBorder="1" applyAlignment="1">
      <alignment horizontal="center" shrinkToFit="1"/>
    </xf>
    <xf numFmtId="0" fontId="9" fillId="0" borderId="74"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0" fillId="0" borderId="75" xfId="0" applyBorder="1" applyAlignment="1">
      <alignment horizontal="center"/>
    </xf>
    <xf numFmtId="0" fontId="0" fillId="0" borderId="73" xfId="0" applyBorder="1" applyAlignment="1">
      <alignment horizontal="center"/>
    </xf>
    <xf numFmtId="0" fontId="0" fillId="0" borderId="20" xfId="0" applyBorder="1" applyAlignment="1">
      <alignment horizontal="center"/>
    </xf>
    <xf numFmtId="0" fontId="0" fillId="0" borderId="10" xfId="0" applyBorder="1" applyAlignment="1">
      <alignment horizontal="center"/>
    </xf>
    <xf numFmtId="0" fontId="0" fillId="0" borderId="72" xfId="0" applyBorder="1" applyAlignment="1">
      <alignment horizontal="center" shrinkToFit="1"/>
    </xf>
    <xf numFmtId="0" fontId="0" fillId="0" borderId="73" xfId="0" applyBorder="1" applyAlignment="1">
      <alignment horizontal="center" shrinkToFit="1"/>
    </xf>
    <xf numFmtId="0" fontId="0" fillId="0" borderId="21" xfId="0" applyBorder="1" applyAlignment="1">
      <alignment horizontal="center"/>
    </xf>
    <xf numFmtId="0" fontId="0" fillId="0" borderId="11" xfId="0" applyBorder="1" applyAlignment="1">
      <alignment horizontal="center"/>
    </xf>
    <xf numFmtId="0" fontId="0" fillId="0" borderId="60" xfId="0" applyFill="1" applyBorder="1" applyAlignment="1">
      <alignment horizontal="center" shrinkToFit="1"/>
    </xf>
    <xf numFmtId="0" fontId="9" fillId="0" borderId="76" xfId="0" applyFont="1" applyBorder="1" applyAlignment="1">
      <alignment horizontal="center"/>
    </xf>
    <xf numFmtId="0" fontId="9" fillId="0" borderId="57" xfId="0" applyFont="1" applyBorder="1" applyAlignment="1">
      <alignment horizontal="center"/>
    </xf>
    <xf numFmtId="0" fontId="9" fillId="0" borderId="58" xfId="0" applyFont="1" applyBorder="1" applyAlignment="1">
      <alignment horizontal="center"/>
    </xf>
    <xf numFmtId="0" fontId="0" fillId="0" borderId="77"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39" xfId="0" applyFill="1" applyBorder="1" applyAlignment="1">
      <alignment horizontal="center" shrinkToFit="1"/>
    </xf>
    <xf numFmtId="49" fontId="0" fillId="0" borderId="31" xfId="0" applyNumberFormat="1" applyFill="1" applyBorder="1" applyAlignment="1">
      <alignment horizontal="center"/>
    </xf>
    <xf numFmtId="0" fontId="0" fillId="0" borderId="31" xfId="0" applyFill="1" applyBorder="1" applyAlignment="1">
      <alignment horizontal="center"/>
    </xf>
    <xf numFmtId="0" fontId="3" fillId="0" borderId="31" xfId="0" applyFont="1" applyBorder="1" applyAlignment="1">
      <alignment horizontal="center"/>
    </xf>
    <xf numFmtId="0" fontId="4" fillId="0" borderId="31" xfId="0" applyFont="1" applyBorder="1" applyAlignment="1">
      <alignment horizontal="center"/>
    </xf>
    <xf numFmtId="0" fontId="18" fillId="0" borderId="89" xfId="0" applyFont="1" applyBorder="1" applyAlignment="1">
      <alignment horizontal="center" vertical="center" shrinkToFit="1"/>
    </xf>
    <xf numFmtId="0" fontId="18" fillId="0" borderId="90" xfId="0" applyFont="1" applyBorder="1" applyAlignment="1">
      <alignment horizontal="center" vertical="center" shrinkToFit="1"/>
    </xf>
    <xf numFmtId="0" fontId="18" fillId="0" borderId="91" xfId="0" applyFont="1" applyBorder="1" applyAlignment="1">
      <alignment horizontal="center" vertical="center" shrinkToFit="1"/>
    </xf>
    <xf numFmtId="0" fontId="9" fillId="0" borderId="92" xfId="0" applyFont="1" applyBorder="1" applyAlignment="1">
      <alignment horizontal="right" vertical="center"/>
    </xf>
    <xf numFmtId="0" fontId="9" fillId="0" borderId="90" xfId="0" applyFont="1" applyBorder="1" applyAlignment="1">
      <alignment horizontal="right" vertical="center"/>
    </xf>
    <xf numFmtId="0" fontId="18" fillId="0" borderId="92" xfId="0" applyFont="1" applyBorder="1" applyAlignment="1">
      <alignment horizontal="center" vertical="center" shrinkToFit="1"/>
    </xf>
    <xf numFmtId="38" fontId="9" fillId="0" borderId="92" xfId="1" applyFont="1" applyBorder="1" applyAlignment="1">
      <alignment horizontal="right" vertical="center"/>
    </xf>
    <xf numFmtId="38" fontId="9" fillId="0" borderId="90" xfId="1" applyFont="1" applyBorder="1" applyAlignment="1">
      <alignment horizontal="right" vertical="center"/>
    </xf>
    <xf numFmtId="0" fontId="6" fillId="0" borderId="32" xfId="0" applyFont="1" applyBorder="1" applyAlignment="1">
      <alignment horizontal="left" vertical="center" wrapText="1"/>
    </xf>
    <xf numFmtId="0" fontId="6" fillId="0" borderId="67" xfId="0" applyFont="1" applyBorder="1" applyAlignment="1">
      <alignment horizontal="left" vertical="center" wrapText="1"/>
    </xf>
    <xf numFmtId="0" fontId="6" fillId="0" borderId="68" xfId="0" applyFont="1" applyBorder="1" applyAlignment="1">
      <alignment horizontal="left" vertical="center" wrapText="1"/>
    </xf>
    <xf numFmtId="0" fontId="6" fillId="0" borderId="32" xfId="0" applyFont="1" applyBorder="1" applyAlignment="1">
      <alignment horizontal="center" vertical="center" wrapText="1"/>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0" fillId="0" borderId="18" xfId="0" applyBorder="1" applyAlignment="1">
      <alignment horizontal="center"/>
    </xf>
    <xf numFmtId="0" fontId="0" fillId="0" borderId="36" xfId="0"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xdr:col>
      <xdr:colOff>552449</xdr:colOff>
      <xdr:row>8</xdr:row>
      <xdr:rowOff>19050</xdr:rowOff>
    </xdr:from>
    <xdr:ext cx="8829676" cy="1504950"/>
    <xdr:sp macro="" textlink="">
      <xdr:nvSpPr>
        <xdr:cNvPr id="2" name="テキスト ボックス 1"/>
        <xdr:cNvSpPr txBox="1"/>
      </xdr:nvSpPr>
      <xdr:spPr>
        <a:xfrm>
          <a:off x="971549" y="1638300"/>
          <a:ext cx="8829676" cy="1504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①日付は全て西暦で記載してください。</a:t>
          </a:r>
          <a:endParaRPr kumimoji="1" lang="en-US" altLang="ja-JP" sz="1100"/>
        </a:p>
        <a:p>
          <a:r>
            <a:rPr kumimoji="1" lang="ja-JP" altLang="en-US" sz="1100"/>
            <a:t>②所属所番号の登録がある場合は、所属所番号単位で入力を作成してください。</a:t>
          </a:r>
          <a:endParaRPr kumimoji="1" lang="en-US" altLang="ja-JP" sz="1100"/>
        </a:p>
        <a:p>
          <a:r>
            <a:rPr kumimoji="1" lang="ja-JP" altLang="en-US" sz="1100"/>
            <a:t>　　（異なる所属所番号の加入者を１枚のシートで作成はしないようご留意願います）</a:t>
          </a:r>
          <a:endParaRPr kumimoji="1" lang="en-US" altLang="ja-JP" sz="1100"/>
        </a:p>
        <a:p>
          <a:r>
            <a:rPr kumimoji="1" lang="ja-JP" altLang="en-US" sz="1100"/>
            <a:t>③「加入原票」１枚につき１０名ごとになります。入力人数にあわせ、必要な枚数の「加入原票」を印刷してください。</a:t>
          </a:r>
          <a:endParaRPr kumimoji="1" lang="en-US" altLang="ja-JP" sz="1100"/>
        </a:p>
        <a:p>
          <a:r>
            <a:rPr kumimoji="1" lang="ja-JP" altLang="en-US" sz="1100"/>
            <a:t>④印刷後、適切な合計人数・合計金額が、「加入原票」の最終ページに出力されていることをご確認ください</a:t>
          </a:r>
          <a:r>
            <a:rPr kumimoji="1" lang="en-US" altLang="ja-JP" sz="1100"/>
            <a:t/>
          </a:r>
          <a:br>
            <a:rPr kumimoji="1" lang="en-US" altLang="ja-JP" sz="1100"/>
          </a:br>
          <a:r>
            <a:rPr kumimoji="1" lang="ja-JP" altLang="en-US" sz="1100"/>
            <a:t>　　（合計人数、合計金額は、必要に応じて修正してください）。</a:t>
          </a:r>
          <a:endParaRPr kumimoji="1" lang="en-US" altLang="ja-JP" sz="1100"/>
        </a:p>
        <a:p>
          <a:r>
            <a:rPr kumimoji="1" lang="ja-JP" altLang="en-US" sz="1100"/>
            <a:t>⑤記載を誤ると適切な加入および拠出ができない場合がございますので、ご留意願います。</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31</xdr:col>
      <xdr:colOff>19050</xdr:colOff>
      <xdr:row>50</xdr:row>
      <xdr:rowOff>78442</xdr:rowOff>
    </xdr:from>
    <xdr:to>
      <xdr:col>31</xdr:col>
      <xdr:colOff>180975</xdr:colOff>
      <xdr:row>50</xdr:row>
      <xdr:rowOff>194983</xdr:rowOff>
    </xdr:to>
    <xdr:sp macro="" textlink="">
      <xdr:nvSpPr>
        <xdr:cNvPr id="2" name="左矢印 1"/>
        <xdr:cNvSpPr/>
      </xdr:nvSpPr>
      <xdr:spPr>
        <a:xfrm>
          <a:off x="6276975" y="7145992"/>
          <a:ext cx="161925" cy="1165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9023</xdr:colOff>
      <xdr:row>0</xdr:row>
      <xdr:rowOff>152400</xdr:rowOff>
    </xdr:from>
    <xdr:to>
      <xdr:col>39</xdr:col>
      <xdr:colOff>190500</xdr:colOff>
      <xdr:row>2</xdr:row>
      <xdr:rowOff>25065</xdr:rowOff>
    </xdr:to>
    <xdr:sp macro="" textlink="">
      <xdr:nvSpPr>
        <xdr:cNvPr id="3" name="円/楕円 2"/>
        <xdr:cNvSpPr/>
      </xdr:nvSpPr>
      <xdr:spPr>
        <a:xfrm>
          <a:off x="8057648" y="152400"/>
          <a:ext cx="181477" cy="14889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19050</xdr:colOff>
      <xdr:row>50</xdr:row>
      <xdr:rowOff>78442</xdr:rowOff>
    </xdr:from>
    <xdr:to>
      <xdr:col>31</xdr:col>
      <xdr:colOff>180975</xdr:colOff>
      <xdr:row>50</xdr:row>
      <xdr:rowOff>194983</xdr:rowOff>
    </xdr:to>
    <xdr:sp macro="" textlink="">
      <xdr:nvSpPr>
        <xdr:cNvPr id="2" name="左矢印 1"/>
        <xdr:cNvSpPr/>
      </xdr:nvSpPr>
      <xdr:spPr>
        <a:xfrm>
          <a:off x="6327962" y="7395883"/>
          <a:ext cx="161925" cy="1165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9023</xdr:colOff>
      <xdr:row>0</xdr:row>
      <xdr:rowOff>152400</xdr:rowOff>
    </xdr:from>
    <xdr:to>
      <xdr:col>39</xdr:col>
      <xdr:colOff>190500</xdr:colOff>
      <xdr:row>2</xdr:row>
      <xdr:rowOff>25065</xdr:rowOff>
    </xdr:to>
    <xdr:sp macro="" textlink="">
      <xdr:nvSpPr>
        <xdr:cNvPr id="3" name="円/楕円 2"/>
        <xdr:cNvSpPr/>
      </xdr:nvSpPr>
      <xdr:spPr>
        <a:xfrm>
          <a:off x="8080207" y="152400"/>
          <a:ext cx="181477" cy="14838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19050</xdr:colOff>
      <xdr:row>50</xdr:row>
      <xdr:rowOff>78442</xdr:rowOff>
    </xdr:from>
    <xdr:to>
      <xdr:col>31</xdr:col>
      <xdr:colOff>180975</xdr:colOff>
      <xdr:row>50</xdr:row>
      <xdr:rowOff>194983</xdr:rowOff>
    </xdr:to>
    <xdr:sp macro="" textlink="">
      <xdr:nvSpPr>
        <xdr:cNvPr id="2" name="左矢印 1"/>
        <xdr:cNvSpPr/>
      </xdr:nvSpPr>
      <xdr:spPr>
        <a:xfrm>
          <a:off x="6276975" y="7145992"/>
          <a:ext cx="161925" cy="1165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9023</xdr:colOff>
      <xdr:row>0</xdr:row>
      <xdr:rowOff>152400</xdr:rowOff>
    </xdr:from>
    <xdr:to>
      <xdr:col>39</xdr:col>
      <xdr:colOff>190500</xdr:colOff>
      <xdr:row>2</xdr:row>
      <xdr:rowOff>25065</xdr:rowOff>
    </xdr:to>
    <xdr:sp macro="" textlink="">
      <xdr:nvSpPr>
        <xdr:cNvPr id="3" name="円/楕円 2"/>
        <xdr:cNvSpPr/>
      </xdr:nvSpPr>
      <xdr:spPr>
        <a:xfrm>
          <a:off x="8057648" y="152400"/>
          <a:ext cx="181477" cy="14889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workbookViewId="0">
      <selection activeCell="F19" sqref="F19"/>
    </sheetView>
  </sheetViews>
  <sheetFormatPr defaultRowHeight="13.5" x14ac:dyDescent="0.15"/>
  <cols>
    <col min="1" max="1" width="9" style="66"/>
    <col min="2" max="2" width="5.5" style="66" customWidth="1"/>
    <col min="3" max="3" width="15.25" style="66" bestFit="1" customWidth="1"/>
    <col min="4" max="4" width="16.5" style="66" customWidth="1"/>
    <col min="5" max="5" width="23.125" style="66" customWidth="1"/>
    <col min="6" max="6" width="15.25" style="66" bestFit="1" customWidth="1"/>
    <col min="7" max="7" width="9" style="75" bestFit="1" customWidth="1"/>
    <col min="8" max="8" width="9.5" style="75" bestFit="1" customWidth="1"/>
    <col min="9" max="9" width="11" style="75" bestFit="1" customWidth="1"/>
    <col min="10" max="10" width="21.625" style="66" customWidth="1"/>
    <col min="11" max="11" width="7.75" style="66" bestFit="1" customWidth="1"/>
    <col min="12" max="16384" width="9" style="66"/>
  </cols>
  <sheetData>
    <row r="1" spans="1:10" ht="17.25" x14ac:dyDescent="0.15">
      <c r="A1" s="214" t="s">
        <v>55</v>
      </c>
      <c r="F1" s="222"/>
      <c r="G1" s="150" t="s">
        <v>46</v>
      </c>
      <c r="H1" s="150"/>
      <c r="I1" s="150"/>
    </row>
    <row r="2" spans="1:10" x14ac:dyDescent="0.15">
      <c r="G2" s="150"/>
      <c r="H2" s="150"/>
      <c r="I2" s="150"/>
    </row>
    <row r="3" spans="1:10" x14ac:dyDescent="0.15">
      <c r="C3" s="130" t="s">
        <v>32</v>
      </c>
      <c r="D3" s="130" t="s">
        <v>32</v>
      </c>
      <c r="E3" s="130" t="s">
        <v>32</v>
      </c>
      <c r="F3" s="130" t="s">
        <v>32</v>
      </c>
      <c r="G3" s="150"/>
      <c r="H3" s="150"/>
      <c r="I3" s="150"/>
      <c r="J3" s="130" t="s">
        <v>32</v>
      </c>
    </row>
    <row r="4" spans="1:10" ht="29.25" customHeight="1" x14ac:dyDescent="0.15">
      <c r="C4" s="136" t="s">
        <v>35</v>
      </c>
      <c r="D4" s="215" t="s">
        <v>44</v>
      </c>
      <c r="E4" s="215" t="s">
        <v>42</v>
      </c>
      <c r="F4" s="136" t="s">
        <v>49</v>
      </c>
      <c r="J4" s="215" t="s">
        <v>52</v>
      </c>
    </row>
    <row r="5" spans="1:10" x14ac:dyDescent="0.15">
      <c r="B5" s="134" t="s">
        <v>30</v>
      </c>
      <c r="C5" s="213" t="s">
        <v>41</v>
      </c>
      <c r="D5" s="213" t="s">
        <v>47</v>
      </c>
      <c r="E5" s="213" t="s">
        <v>48</v>
      </c>
      <c r="F5" s="213" t="s">
        <v>41</v>
      </c>
      <c r="G5" s="150"/>
      <c r="H5" s="150"/>
      <c r="I5" s="134" t="s">
        <v>30</v>
      </c>
      <c r="J5" s="213" t="s">
        <v>53</v>
      </c>
    </row>
    <row r="6" spans="1:10" x14ac:dyDescent="0.15">
      <c r="B6" s="134"/>
      <c r="C6" s="95"/>
      <c r="D6" s="95"/>
      <c r="E6" s="96"/>
      <c r="F6" s="95"/>
      <c r="J6" s="95"/>
    </row>
    <row r="8" spans="1:10" x14ac:dyDescent="0.15">
      <c r="C8" s="221" t="s">
        <v>50</v>
      </c>
    </row>
    <row r="10" spans="1:10" x14ac:dyDescent="0.15">
      <c r="G10" s="150"/>
      <c r="H10" s="150"/>
      <c r="I10" s="150"/>
    </row>
    <row r="11" spans="1:10" x14ac:dyDescent="0.15">
      <c r="G11" s="150"/>
      <c r="H11" s="150"/>
      <c r="I11" s="150"/>
    </row>
    <row r="12" spans="1:10" x14ac:dyDescent="0.15">
      <c r="G12" s="232"/>
      <c r="H12" s="232"/>
      <c r="I12" s="232"/>
    </row>
    <row r="13" spans="1:10" x14ac:dyDescent="0.15">
      <c r="G13" s="232"/>
      <c r="H13" s="232"/>
      <c r="I13" s="232"/>
    </row>
    <row r="14" spans="1:10" x14ac:dyDescent="0.15">
      <c r="G14" s="232"/>
      <c r="H14" s="232"/>
      <c r="I14" s="232"/>
    </row>
    <row r="15" spans="1:10" x14ac:dyDescent="0.15">
      <c r="G15" s="150"/>
      <c r="H15" s="150"/>
      <c r="I15" s="150"/>
    </row>
    <row r="16" spans="1:10" x14ac:dyDescent="0.15">
      <c r="B16" s="141"/>
      <c r="C16" s="141"/>
      <c r="F16" s="137"/>
    </row>
    <row r="18" spans="1:10" s="75" customFormat="1" ht="48" customHeight="1" x14ac:dyDescent="0.15">
      <c r="A18" s="232"/>
      <c r="B18" s="129"/>
      <c r="C18" s="130" t="s">
        <v>32</v>
      </c>
      <c r="D18" s="131" t="s">
        <v>32</v>
      </c>
      <c r="E18" s="131" t="s">
        <v>34</v>
      </c>
      <c r="F18" s="131" t="s">
        <v>32</v>
      </c>
      <c r="G18" s="131" t="s">
        <v>32</v>
      </c>
      <c r="H18" s="131" t="s">
        <v>32</v>
      </c>
      <c r="I18" s="131" t="s">
        <v>32</v>
      </c>
      <c r="J18" s="219" t="s">
        <v>45</v>
      </c>
    </row>
    <row r="19" spans="1:10" s="75" customFormat="1" x14ac:dyDescent="0.15">
      <c r="A19" s="232"/>
      <c r="B19" s="134" t="s">
        <v>28</v>
      </c>
      <c r="C19" s="128" t="s">
        <v>0</v>
      </c>
      <c r="D19" s="128" t="s">
        <v>24</v>
      </c>
      <c r="E19" s="128" t="s">
        <v>1</v>
      </c>
      <c r="F19" s="128" t="s">
        <v>64</v>
      </c>
      <c r="G19" s="216" t="s">
        <v>3</v>
      </c>
      <c r="H19" s="216" t="s">
        <v>25</v>
      </c>
      <c r="I19" s="216" t="s">
        <v>27</v>
      </c>
      <c r="J19" s="128" t="s">
        <v>26</v>
      </c>
    </row>
    <row r="20" spans="1:10" x14ac:dyDescent="0.15">
      <c r="B20" s="134" t="s">
        <v>30</v>
      </c>
      <c r="C20" s="62" t="s">
        <v>29</v>
      </c>
      <c r="D20" s="62" t="s">
        <v>31</v>
      </c>
      <c r="E20" s="62" t="s">
        <v>33</v>
      </c>
      <c r="F20" s="238">
        <v>1234567</v>
      </c>
      <c r="G20" s="217" t="s">
        <v>43</v>
      </c>
      <c r="H20" s="62">
        <v>19971231</v>
      </c>
      <c r="I20" s="62">
        <v>20200401</v>
      </c>
      <c r="J20" s="62">
        <v>20230401</v>
      </c>
    </row>
    <row r="21" spans="1:10" x14ac:dyDescent="0.15">
      <c r="B21" s="134">
        <v>1</v>
      </c>
      <c r="C21" s="218"/>
      <c r="D21" s="218"/>
      <c r="E21" s="218"/>
      <c r="F21" s="239"/>
      <c r="G21" s="96"/>
      <c r="H21" s="218"/>
      <c r="I21" s="218"/>
      <c r="J21" s="218"/>
    </row>
    <row r="22" spans="1:10" x14ac:dyDescent="0.15">
      <c r="B22" s="134">
        <v>2</v>
      </c>
      <c r="C22" s="218"/>
      <c r="D22" s="218"/>
      <c r="E22" s="218"/>
      <c r="F22" s="239"/>
      <c r="G22" s="96"/>
      <c r="H22" s="218"/>
      <c r="I22" s="218"/>
      <c r="J22" s="218"/>
    </row>
    <row r="23" spans="1:10" x14ac:dyDescent="0.15">
      <c r="B23" s="134">
        <v>3</v>
      </c>
      <c r="C23" s="218"/>
      <c r="D23" s="218"/>
      <c r="E23" s="218"/>
      <c r="F23" s="239"/>
      <c r="G23" s="96"/>
      <c r="H23" s="218"/>
      <c r="I23" s="218"/>
      <c r="J23" s="218"/>
    </row>
    <row r="24" spans="1:10" x14ac:dyDescent="0.15">
      <c r="B24" s="134">
        <f>+B23+1</f>
        <v>4</v>
      </c>
      <c r="C24" s="218"/>
      <c r="D24" s="218"/>
      <c r="E24" s="218"/>
      <c r="F24" s="239"/>
      <c r="G24" s="96"/>
      <c r="H24" s="218"/>
      <c r="I24" s="218"/>
      <c r="J24" s="218"/>
    </row>
    <row r="25" spans="1:10" x14ac:dyDescent="0.15">
      <c r="B25" s="134">
        <f t="shared" ref="B25:B50" si="0">+B24+1</f>
        <v>5</v>
      </c>
      <c r="C25" s="218"/>
      <c r="D25" s="218"/>
      <c r="E25" s="218"/>
      <c r="F25" s="239"/>
      <c r="G25" s="96"/>
      <c r="H25" s="218"/>
      <c r="I25" s="218"/>
      <c r="J25" s="218"/>
    </row>
    <row r="26" spans="1:10" x14ac:dyDescent="0.15">
      <c r="B26" s="134">
        <f t="shared" si="0"/>
        <v>6</v>
      </c>
      <c r="C26" s="218"/>
      <c r="D26" s="218"/>
      <c r="E26" s="218"/>
      <c r="F26" s="239"/>
      <c r="G26" s="96"/>
      <c r="H26" s="218"/>
      <c r="I26" s="218"/>
      <c r="J26" s="218"/>
    </row>
    <row r="27" spans="1:10" x14ac:dyDescent="0.15">
      <c r="B27" s="134">
        <f t="shared" si="0"/>
        <v>7</v>
      </c>
      <c r="C27" s="218"/>
      <c r="D27" s="218"/>
      <c r="E27" s="218"/>
      <c r="F27" s="239"/>
      <c r="G27" s="96"/>
      <c r="H27" s="218"/>
      <c r="I27" s="218"/>
      <c r="J27" s="218"/>
    </row>
    <row r="28" spans="1:10" x14ac:dyDescent="0.15">
      <c r="B28" s="134">
        <f t="shared" si="0"/>
        <v>8</v>
      </c>
      <c r="C28" s="218"/>
      <c r="D28" s="218"/>
      <c r="E28" s="218"/>
      <c r="F28" s="239"/>
      <c r="G28" s="96"/>
      <c r="H28" s="218"/>
      <c r="I28" s="218"/>
      <c r="J28" s="218"/>
    </row>
    <row r="29" spans="1:10" x14ac:dyDescent="0.15">
      <c r="B29" s="134">
        <f t="shared" si="0"/>
        <v>9</v>
      </c>
      <c r="C29" s="218"/>
      <c r="D29" s="218"/>
      <c r="E29" s="218"/>
      <c r="F29" s="239"/>
      <c r="G29" s="96"/>
      <c r="H29" s="218"/>
      <c r="I29" s="218"/>
      <c r="J29" s="218"/>
    </row>
    <row r="30" spans="1:10" x14ac:dyDescent="0.15">
      <c r="B30" s="134">
        <f t="shared" si="0"/>
        <v>10</v>
      </c>
      <c r="C30" s="218"/>
      <c r="D30" s="218"/>
      <c r="E30" s="218"/>
      <c r="F30" s="239"/>
      <c r="G30" s="96"/>
      <c r="H30" s="218"/>
      <c r="I30" s="218"/>
      <c r="J30" s="218"/>
    </row>
    <row r="31" spans="1:10" x14ac:dyDescent="0.15">
      <c r="B31" s="134">
        <f t="shared" si="0"/>
        <v>11</v>
      </c>
      <c r="C31" s="218"/>
      <c r="D31" s="218"/>
      <c r="E31" s="218"/>
      <c r="F31" s="239"/>
      <c r="G31" s="96"/>
      <c r="H31" s="218"/>
      <c r="I31" s="218"/>
      <c r="J31" s="218"/>
    </row>
    <row r="32" spans="1:10" x14ac:dyDescent="0.15">
      <c r="B32" s="134">
        <f t="shared" si="0"/>
        <v>12</v>
      </c>
      <c r="C32" s="218"/>
      <c r="D32" s="218"/>
      <c r="E32" s="218"/>
      <c r="F32" s="239"/>
      <c r="G32" s="96"/>
      <c r="H32" s="218"/>
      <c r="I32" s="218"/>
      <c r="J32" s="218"/>
    </row>
    <row r="33" spans="2:10" x14ac:dyDescent="0.15">
      <c r="B33" s="134">
        <f t="shared" si="0"/>
        <v>13</v>
      </c>
      <c r="C33" s="218"/>
      <c r="D33" s="218"/>
      <c r="E33" s="218"/>
      <c r="F33" s="239"/>
      <c r="G33" s="96"/>
      <c r="H33" s="218"/>
      <c r="I33" s="218"/>
      <c r="J33" s="218"/>
    </row>
    <row r="34" spans="2:10" x14ac:dyDescent="0.15">
      <c r="B34" s="134">
        <f t="shared" si="0"/>
        <v>14</v>
      </c>
      <c r="C34" s="218"/>
      <c r="D34" s="218"/>
      <c r="E34" s="218"/>
      <c r="F34" s="239"/>
      <c r="G34" s="96"/>
      <c r="H34" s="218"/>
      <c r="I34" s="218"/>
      <c r="J34" s="218"/>
    </row>
    <row r="35" spans="2:10" x14ac:dyDescent="0.15">
      <c r="B35" s="134">
        <f t="shared" si="0"/>
        <v>15</v>
      </c>
      <c r="C35" s="218"/>
      <c r="D35" s="218"/>
      <c r="E35" s="218"/>
      <c r="F35" s="239"/>
      <c r="G35" s="96"/>
      <c r="H35" s="218"/>
      <c r="I35" s="218"/>
      <c r="J35" s="218"/>
    </row>
    <row r="36" spans="2:10" x14ac:dyDescent="0.15">
      <c r="B36" s="134">
        <f t="shared" si="0"/>
        <v>16</v>
      </c>
      <c r="C36" s="218"/>
      <c r="D36" s="218"/>
      <c r="E36" s="218"/>
      <c r="F36" s="239"/>
      <c r="G36" s="96"/>
      <c r="H36" s="218"/>
      <c r="I36" s="218"/>
      <c r="J36" s="218"/>
    </row>
    <row r="37" spans="2:10" x14ac:dyDescent="0.15">
      <c r="B37" s="134">
        <f t="shared" si="0"/>
        <v>17</v>
      </c>
      <c r="C37" s="218"/>
      <c r="D37" s="218"/>
      <c r="E37" s="218"/>
      <c r="F37" s="239"/>
      <c r="G37" s="96"/>
      <c r="H37" s="218"/>
      <c r="I37" s="218"/>
      <c r="J37" s="218"/>
    </row>
    <row r="38" spans="2:10" x14ac:dyDescent="0.15">
      <c r="B38" s="134">
        <f t="shared" si="0"/>
        <v>18</v>
      </c>
      <c r="C38" s="218"/>
      <c r="D38" s="218"/>
      <c r="E38" s="218"/>
      <c r="F38" s="239"/>
      <c r="G38" s="96"/>
      <c r="H38" s="218"/>
      <c r="I38" s="218"/>
      <c r="J38" s="218"/>
    </row>
    <row r="39" spans="2:10" x14ac:dyDescent="0.15">
      <c r="B39" s="134">
        <f t="shared" si="0"/>
        <v>19</v>
      </c>
      <c r="C39" s="218"/>
      <c r="D39" s="218"/>
      <c r="E39" s="218"/>
      <c r="F39" s="239"/>
      <c r="G39" s="96"/>
      <c r="H39" s="218"/>
      <c r="I39" s="218"/>
      <c r="J39" s="218"/>
    </row>
    <row r="40" spans="2:10" x14ac:dyDescent="0.15">
      <c r="B40" s="134">
        <f t="shared" si="0"/>
        <v>20</v>
      </c>
      <c r="C40" s="218"/>
      <c r="D40" s="218"/>
      <c r="E40" s="218"/>
      <c r="F40" s="239"/>
      <c r="G40" s="96"/>
      <c r="H40" s="218"/>
      <c r="I40" s="218"/>
      <c r="J40" s="218"/>
    </row>
    <row r="41" spans="2:10" x14ac:dyDescent="0.15">
      <c r="B41" s="134">
        <f t="shared" si="0"/>
        <v>21</v>
      </c>
      <c r="C41" s="218"/>
      <c r="D41" s="218"/>
      <c r="E41" s="218"/>
      <c r="F41" s="239"/>
      <c r="G41" s="96"/>
      <c r="H41" s="218"/>
      <c r="I41" s="218"/>
      <c r="J41" s="218"/>
    </row>
    <row r="42" spans="2:10" x14ac:dyDescent="0.15">
      <c r="B42" s="134">
        <f t="shared" si="0"/>
        <v>22</v>
      </c>
      <c r="C42" s="218"/>
      <c r="D42" s="218"/>
      <c r="E42" s="218"/>
      <c r="F42" s="239"/>
      <c r="G42" s="96"/>
      <c r="H42" s="218"/>
      <c r="I42" s="218"/>
      <c r="J42" s="218"/>
    </row>
    <row r="43" spans="2:10" x14ac:dyDescent="0.15">
      <c r="B43" s="134">
        <f t="shared" si="0"/>
        <v>23</v>
      </c>
      <c r="C43" s="95"/>
      <c r="D43" s="96"/>
      <c r="E43" s="96"/>
      <c r="F43" s="240"/>
      <c r="G43" s="96"/>
      <c r="H43" s="96"/>
      <c r="I43" s="96"/>
      <c r="J43" s="95"/>
    </row>
    <row r="44" spans="2:10" x14ac:dyDescent="0.15">
      <c r="B44" s="134">
        <f t="shared" si="0"/>
        <v>24</v>
      </c>
      <c r="C44" s="95"/>
      <c r="D44" s="96"/>
      <c r="E44" s="96"/>
      <c r="F44" s="240"/>
      <c r="G44" s="96"/>
      <c r="H44" s="96"/>
      <c r="I44" s="96"/>
      <c r="J44" s="95"/>
    </row>
    <row r="45" spans="2:10" x14ac:dyDescent="0.15">
      <c r="B45" s="134">
        <f t="shared" si="0"/>
        <v>25</v>
      </c>
      <c r="C45" s="95"/>
      <c r="D45" s="96"/>
      <c r="E45" s="96"/>
      <c r="F45" s="240"/>
      <c r="G45" s="96"/>
      <c r="H45" s="96"/>
      <c r="I45" s="96"/>
      <c r="J45" s="95"/>
    </row>
    <row r="46" spans="2:10" x14ac:dyDescent="0.15">
      <c r="B46" s="134">
        <f t="shared" si="0"/>
        <v>26</v>
      </c>
      <c r="C46" s="95"/>
      <c r="D46" s="96"/>
      <c r="E46" s="96"/>
      <c r="F46" s="240"/>
      <c r="G46" s="96"/>
      <c r="H46" s="96"/>
      <c r="I46" s="96"/>
      <c r="J46" s="95"/>
    </row>
    <row r="47" spans="2:10" x14ac:dyDescent="0.15">
      <c r="B47" s="134">
        <f t="shared" si="0"/>
        <v>27</v>
      </c>
      <c r="C47" s="95"/>
      <c r="D47" s="96"/>
      <c r="E47" s="96"/>
      <c r="F47" s="240"/>
      <c r="G47" s="96"/>
      <c r="H47" s="96"/>
      <c r="I47" s="96"/>
      <c r="J47" s="95"/>
    </row>
    <row r="48" spans="2:10" x14ac:dyDescent="0.15">
      <c r="B48" s="134">
        <f t="shared" si="0"/>
        <v>28</v>
      </c>
      <c r="C48" s="95"/>
      <c r="D48" s="96"/>
      <c r="E48" s="96"/>
      <c r="F48" s="240"/>
      <c r="G48" s="96"/>
      <c r="H48" s="96"/>
      <c r="I48" s="96"/>
      <c r="J48" s="95"/>
    </row>
    <row r="49" spans="2:10" x14ac:dyDescent="0.15">
      <c r="B49" s="134">
        <f t="shared" si="0"/>
        <v>29</v>
      </c>
      <c r="C49" s="95"/>
      <c r="D49" s="96"/>
      <c r="E49" s="96"/>
      <c r="F49" s="240"/>
      <c r="G49" s="96"/>
      <c r="H49" s="96"/>
      <c r="I49" s="96"/>
      <c r="J49" s="95"/>
    </row>
    <row r="50" spans="2:10" ht="14.25" thickBot="1" x14ac:dyDescent="0.2">
      <c r="B50" s="134">
        <f t="shared" si="0"/>
        <v>30</v>
      </c>
      <c r="C50" s="95"/>
      <c r="D50" s="243"/>
      <c r="E50" s="96"/>
      <c r="F50" s="241"/>
      <c r="G50" s="96"/>
      <c r="H50" s="96"/>
      <c r="I50" s="96"/>
      <c r="J50" s="95"/>
    </row>
    <row r="51" spans="2:10" ht="14.25" thickBot="1" x14ac:dyDescent="0.2">
      <c r="C51" s="66" t="s">
        <v>57</v>
      </c>
      <c r="D51" s="244">
        <f>COUNTA(D21:D50)</f>
        <v>0</v>
      </c>
      <c r="E51" s="66" t="s">
        <v>58</v>
      </c>
      <c r="F51" s="242">
        <f>SUM(F21:F50)</f>
        <v>0</v>
      </c>
    </row>
  </sheetData>
  <phoneticPr fontId="1"/>
  <pageMargins left="0.70866141732283472" right="0.70866141732283472" top="0.74803149606299213" bottom="0.74803149606299213" header="0.31496062992125984" footer="0.31496062992125984"/>
  <pageSetup paperSize="9" scale="72"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3"/>
  <sheetViews>
    <sheetView zoomScale="85" zoomScaleNormal="85" workbookViewId="0">
      <selection activeCell="AA6" sqref="AA6:AG8"/>
    </sheetView>
  </sheetViews>
  <sheetFormatPr defaultColWidth="2.625" defaultRowHeight="13.5" x14ac:dyDescent="0.15"/>
  <cols>
    <col min="1" max="1" width="3.25" customWidth="1"/>
    <col min="12" max="12" width="2.625" customWidth="1"/>
    <col min="16" max="16" width="2.75" customWidth="1"/>
    <col min="26" max="27" width="2.625" customWidth="1"/>
    <col min="34" max="34" width="3.875" customWidth="1"/>
    <col min="35" max="46" width="2.875" customWidth="1"/>
    <col min="47" max="54" width="1.875" customWidth="1"/>
  </cols>
  <sheetData>
    <row r="1" spans="1:56" ht="13.5" customHeight="1" x14ac:dyDescent="0.15">
      <c r="A1" s="296" t="s">
        <v>20</v>
      </c>
      <c r="B1" s="297"/>
      <c r="C1" s="285" t="s">
        <v>19</v>
      </c>
      <c r="D1" s="287"/>
      <c r="E1" s="298" t="s">
        <v>12</v>
      </c>
      <c r="F1" s="298"/>
      <c r="G1" s="298"/>
      <c r="H1" s="298"/>
      <c r="I1" s="298"/>
      <c r="J1" s="299" t="s">
        <v>13</v>
      </c>
      <c r="K1" s="300"/>
      <c r="L1" s="300"/>
      <c r="M1" s="300"/>
      <c r="N1" s="300"/>
      <c r="O1" s="301"/>
      <c r="R1" s="302" t="s">
        <v>16</v>
      </c>
      <c r="S1" s="302"/>
      <c r="T1" s="13" t="s">
        <v>7</v>
      </c>
      <c r="V1" s="303" t="s">
        <v>17</v>
      </c>
      <c r="W1" s="303"/>
      <c r="X1" s="282" t="s">
        <v>54</v>
      </c>
      <c r="Y1" s="282"/>
      <c r="Z1" s="282"/>
      <c r="AA1" s="282"/>
      <c r="AB1" s="282"/>
      <c r="AC1" s="282"/>
      <c r="AD1" s="282"/>
      <c r="AE1" s="282"/>
      <c r="AF1" s="282"/>
      <c r="AG1" s="282"/>
      <c r="AH1" s="236"/>
      <c r="AI1" s="236"/>
      <c r="AJ1" s="236"/>
      <c r="AK1" s="237"/>
      <c r="AL1" s="283" t="s">
        <v>22</v>
      </c>
      <c r="AM1" s="284"/>
      <c r="AN1" s="285" t="s">
        <v>15</v>
      </c>
      <c r="AO1" s="286"/>
      <c r="AP1" s="286"/>
      <c r="AQ1" s="286"/>
      <c r="AR1" s="286"/>
      <c r="AS1" s="287"/>
      <c r="AT1" s="288" t="s">
        <v>14</v>
      </c>
      <c r="AU1" s="289"/>
      <c r="AV1" s="289"/>
      <c r="AW1" s="289"/>
      <c r="AX1" s="289"/>
      <c r="AY1" s="289"/>
      <c r="AZ1" s="290"/>
    </row>
    <row r="2" spans="1:56" s="66" customFormat="1" ht="8.25" customHeight="1" x14ac:dyDescent="0.15">
      <c r="A2" s="63"/>
      <c r="B2" s="72">
        <v>1</v>
      </c>
      <c r="C2" s="73">
        <v>2</v>
      </c>
      <c r="D2" s="72">
        <v>3</v>
      </c>
      <c r="E2" s="4">
        <v>4</v>
      </c>
      <c r="F2" s="4"/>
      <c r="G2" s="4"/>
      <c r="H2" s="4"/>
      <c r="I2" s="4">
        <v>8</v>
      </c>
      <c r="J2" s="64">
        <v>9</v>
      </c>
      <c r="K2" s="4"/>
      <c r="L2" s="4"/>
      <c r="M2" s="4"/>
      <c r="N2" s="4"/>
      <c r="O2" s="65">
        <v>14</v>
      </c>
      <c r="R2" s="302"/>
      <c r="S2" s="302"/>
      <c r="T2" s="291" t="s">
        <v>23</v>
      </c>
      <c r="U2" s="291"/>
      <c r="V2" s="303"/>
      <c r="W2" s="303"/>
      <c r="X2" s="282"/>
      <c r="Y2" s="282"/>
      <c r="Z2" s="282"/>
      <c r="AA2" s="282"/>
      <c r="AB2" s="282"/>
      <c r="AC2" s="282"/>
      <c r="AD2" s="282"/>
      <c r="AE2" s="282"/>
      <c r="AF2" s="282"/>
      <c r="AG2" s="282"/>
      <c r="AH2" s="236"/>
      <c r="AI2" s="236"/>
      <c r="AJ2" s="236"/>
      <c r="AK2" s="237"/>
      <c r="AL2" s="67">
        <v>27</v>
      </c>
      <c r="AM2" s="68">
        <v>28</v>
      </c>
      <c r="AN2" s="292" t="s">
        <v>37</v>
      </c>
      <c r="AO2" s="293"/>
      <c r="AP2" s="293"/>
      <c r="AQ2" s="69"/>
      <c r="AR2" s="69"/>
      <c r="AS2" s="68">
        <v>74</v>
      </c>
      <c r="AT2" s="70"/>
      <c r="AU2" s="71">
        <v>75</v>
      </c>
      <c r="AV2" s="71"/>
      <c r="AW2" s="71"/>
      <c r="AX2" s="71"/>
      <c r="AY2" s="71"/>
      <c r="AZ2" s="18">
        <v>80</v>
      </c>
      <c r="BB2" s="254" t="s">
        <v>18</v>
      </c>
      <c r="BC2" s="254"/>
    </row>
    <row r="3" spans="1:56" ht="6" customHeight="1" x14ac:dyDescent="0.15">
      <c r="A3" s="255">
        <v>9</v>
      </c>
      <c r="B3" s="256"/>
      <c r="C3" s="14"/>
      <c r="D3" s="15"/>
      <c r="E3" s="2"/>
      <c r="F3" s="2"/>
      <c r="G3" s="1"/>
      <c r="H3" s="2"/>
      <c r="I3" s="2"/>
      <c r="J3" s="1"/>
      <c r="K3" s="2"/>
      <c r="L3" s="2"/>
      <c r="M3" s="1"/>
      <c r="N3" s="2"/>
      <c r="O3" s="3"/>
      <c r="T3" s="291"/>
      <c r="U3" s="291"/>
      <c r="X3" s="282"/>
      <c r="Y3" s="282"/>
      <c r="Z3" s="282"/>
      <c r="AA3" s="282"/>
      <c r="AB3" s="282"/>
      <c r="AC3" s="282"/>
      <c r="AD3" s="282"/>
      <c r="AE3" s="282"/>
      <c r="AF3" s="282"/>
      <c r="AG3" s="282"/>
      <c r="AL3" s="14"/>
      <c r="AM3" s="15"/>
      <c r="AN3" s="294"/>
      <c r="AO3" s="295"/>
      <c r="AP3" s="295"/>
      <c r="AQ3" s="259" t="s">
        <v>39</v>
      </c>
      <c r="AR3" s="260"/>
      <c r="AS3" s="261"/>
      <c r="AT3" s="31"/>
      <c r="AU3" s="2"/>
      <c r="AV3" s="8"/>
      <c r="AW3" s="1"/>
      <c r="AX3" s="3"/>
      <c r="AY3" s="2"/>
      <c r="AZ3" s="15"/>
      <c r="BB3" s="254"/>
      <c r="BC3" s="254"/>
      <c r="BD3" s="16"/>
    </row>
    <row r="4" spans="1:56" ht="16.5" customHeight="1" x14ac:dyDescent="0.15">
      <c r="A4" s="257"/>
      <c r="B4" s="258"/>
      <c r="C4" s="235"/>
      <c r="D4" s="135"/>
      <c r="E4" s="201" t="str">
        <f>IF(LEN(入力シート!$D$6)&lt;6-E$5,"",MID(入力シート!$D$6,LEN(入力シート!$D$6)-(5-E$5),1))</f>
        <v/>
      </c>
      <c r="F4" s="200" t="str">
        <f>IF(LEN(入力シート!$D$6)&lt;6-F$5,"",MID(入力シート!$D$6,LEN(入力シート!$D$6)-(5-F$5),1))</f>
        <v/>
      </c>
      <c r="G4" s="201" t="str">
        <f>IF(LEN(入力シート!$D$6)&lt;6-G$5,"",MID(入力シート!$D$6,LEN(入力シート!$D$6)-(5-G$5),1))</f>
        <v/>
      </c>
      <c r="H4" s="201" t="str">
        <f>IF(LEN(入力シート!$D$6)&lt;6-H$5,"",MID(入力シート!$D$6,LEN(入力シート!$D$6)-(5-H$5),1))</f>
        <v/>
      </c>
      <c r="I4" s="200" t="str">
        <f>IF(LEN(入力シート!$D$6)&lt;6-I$5,"",MID(入力シート!$D$6,LEN(入力シート!$D$6)-(5-I$5),1))</f>
        <v/>
      </c>
      <c r="J4" s="201" t="str">
        <f>IF(LEN(入力シート!$E$6)&lt;7-J$5,"",MID(入力シート!$E$6,LEN(入力シート!$E$6)-(6-J$5),1))</f>
        <v/>
      </c>
      <c r="K4" s="201" t="str">
        <f>IF(LEN(入力シート!$E$6)&lt;7-K$5,"",MID(入力シート!$E$6,LEN(入力シート!$E$6)-(6-K$5),1))</f>
        <v/>
      </c>
      <c r="L4" s="200" t="str">
        <f>IF(LEN(入力シート!$E$6)&lt;7-L$5,"",MID(入力シート!$E$6,LEN(入力シート!$E$6)-(6-L$5),1))</f>
        <v/>
      </c>
      <c r="M4" s="201" t="str">
        <f>IF(LEN(入力シート!$E$6)&lt;7-M$5,"",MID(入力シート!$E$6,LEN(入力シート!$E$6)-(6-M$5),1))</f>
        <v/>
      </c>
      <c r="N4" s="201" t="str">
        <f>IF(LEN(入力シート!$E$6)&lt;7-N$5,"",MID(入力シート!$E$6,LEN(入力シート!$E$6)-(6-N$5),1))</f>
        <v/>
      </c>
      <c r="O4" s="200" t="str">
        <f>IF(LEN(入力シート!$E$6)&lt;7-O$5,"",MID(入力シート!$E$6,LEN(入力シート!$E$6)-(6-O$5),1))</f>
        <v/>
      </c>
      <c r="U4">
        <v>2</v>
      </c>
      <c r="V4">
        <v>0</v>
      </c>
      <c r="W4" s="223" t="str">
        <f>+MID(入力シート!$C6,加入原票①!AW$53,1)</f>
        <v/>
      </c>
      <c r="X4" s="121" t="str">
        <f>+MID(入力シート!$C6,加入原票①!AX$53,1)</f>
        <v/>
      </c>
      <c r="Y4" t="s">
        <v>9</v>
      </c>
      <c r="AA4" t="str">
        <f>+MID(入力シート!$C6,加入原票①!AY$53,1)</f>
        <v/>
      </c>
      <c r="AB4" t="str">
        <f>+MID(入力シート!$C6,加入原票①!AZ$53,1)</f>
        <v/>
      </c>
      <c r="AC4" t="s">
        <v>10</v>
      </c>
      <c r="AE4" t="str">
        <f>+MID(入力シート!$C6,加入原票①!BA$53,1)</f>
        <v/>
      </c>
      <c r="AF4" t="str">
        <f>+MID(入力シート!$C6,加入原票①!BB$53,1)</f>
        <v/>
      </c>
      <c r="AG4" t="s">
        <v>11</v>
      </c>
      <c r="AL4" s="235">
        <v>1</v>
      </c>
      <c r="AM4" s="127">
        <v>4</v>
      </c>
      <c r="AN4" s="264" t="s">
        <v>38</v>
      </c>
      <c r="AO4" s="265"/>
      <c r="AP4" s="265"/>
      <c r="AQ4" s="262"/>
      <c r="AR4" s="262"/>
      <c r="AS4" s="263"/>
      <c r="AT4" s="32">
        <v>20</v>
      </c>
      <c r="AU4" s="224" t="str">
        <f>MID(入力シート!$F$6,加入原票①!L$5,1)</f>
        <v/>
      </c>
      <c r="AV4" s="225" t="str">
        <f>MID(入力シート!$F$6,加入原票①!M$5,1)</f>
        <v/>
      </c>
      <c r="AW4" s="107" t="str">
        <f>MID(入力シート!$F$6,加入原票①!N$5,1)</f>
        <v/>
      </c>
      <c r="AX4" s="225" t="str">
        <f>MID(入力シート!$F$6,加入原票①!O$5,1)</f>
        <v/>
      </c>
      <c r="AY4" s="107" t="str">
        <f>MID(入力シート!$F$6,加入原票①!P$5,1)</f>
        <v/>
      </c>
      <c r="AZ4" s="225" t="str">
        <f>MID(入力シート!$F$6,加入原票①!Q$5,1)</f>
        <v/>
      </c>
      <c r="BB4" s="17"/>
      <c r="BC4" s="17">
        <v>1</v>
      </c>
      <c r="BD4" s="17"/>
    </row>
    <row r="5" spans="1:56" ht="24" customHeight="1" thickBot="1" x14ac:dyDescent="0.2">
      <c r="E5" s="220">
        <v>1</v>
      </c>
      <c r="F5" s="220">
        <v>2</v>
      </c>
      <c r="G5" s="220">
        <v>3</v>
      </c>
      <c r="H5" s="220">
        <v>4</v>
      </c>
      <c r="I5" s="220">
        <v>5</v>
      </c>
      <c r="J5" s="220">
        <v>1</v>
      </c>
      <c r="K5" s="220">
        <v>2</v>
      </c>
      <c r="L5" s="220">
        <v>3</v>
      </c>
      <c r="M5" s="220">
        <v>4</v>
      </c>
      <c r="N5" s="220">
        <v>5</v>
      </c>
      <c r="O5" s="220">
        <v>6</v>
      </c>
      <c r="P5" s="220">
        <v>7</v>
      </c>
      <c r="Q5" s="220">
        <v>8</v>
      </c>
      <c r="AL5" s="266" t="s">
        <v>40</v>
      </c>
      <c r="AM5" s="266"/>
      <c r="AN5" s="266"/>
      <c r="AO5" s="266"/>
      <c r="AP5" s="266"/>
      <c r="AQ5" s="266"/>
      <c r="AR5" s="266"/>
      <c r="AS5" s="266"/>
      <c r="AT5" s="266"/>
      <c r="AU5" s="266"/>
      <c r="AV5" s="266"/>
      <c r="AW5" s="266"/>
      <c r="AX5" s="266"/>
      <c r="AY5" s="266"/>
      <c r="AZ5" s="266"/>
    </row>
    <row r="6" spans="1:56" ht="13.5" customHeight="1" x14ac:dyDescent="0.15">
      <c r="B6" s="267" t="s">
        <v>0</v>
      </c>
      <c r="C6" s="268"/>
      <c r="D6" s="268"/>
      <c r="E6" s="268"/>
      <c r="F6" s="268"/>
      <c r="G6" s="268"/>
      <c r="H6" s="268"/>
      <c r="I6" s="268"/>
      <c r="J6" s="268"/>
      <c r="K6" s="269"/>
      <c r="L6" s="273" t="s">
        <v>1</v>
      </c>
      <c r="M6" s="274"/>
      <c r="N6" s="274"/>
      <c r="O6" s="274"/>
      <c r="P6" s="274"/>
      <c r="Q6" s="274"/>
      <c r="R6" s="274"/>
      <c r="S6" s="274"/>
      <c r="T6" s="274"/>
      <c r="U6" s="274"/>
      <c r="V6" s="274"/>
      <c r="W6" s="274"/>
      <c r="X6" s="274"/>
      <c r="Y6" s="274"/>
      <c r="Z6" s="274"/>
      <c r="AA6" s="275" t="s">
        <v>65</v>
      </c>
      <c r="AB6" s="268"/>
      <c r="AC6" s="268"/>
      <c r="AD6" s="268"/>
      <c r="AE6" s="268"/>
      <c r="AF6" s="268"/>
      <c r="AG6" s="276"/>
      <c r="AH6" s="277" t="s">
        <v>3</v>
      </c>
      <c r="AI6" s="279" t="s">
        <v>4</v>
      </c>
      <c r="AJ6" s="280"/>
      <c r="AK6" s="280"/>
      <c r="AL6" s="280"/>
      <c r="AM6" s="280"/>
      <c r="AN6" s="281"/>
      <c r="AO6" s="279" t="s">
        <v>6</v>
      </c>
      <c r="AP6" s="280"/>
      <c r="AQ6" s="280"/>
      <c r="AR6" s="280"/>
      <c r="AS6" s="280"/>
      <c r="AT6" s="281"/>
      <c r="AU6" s="304" t="s">
        <v>7</v>
      </c>
      <c r="AV6" s="304"/>
      <c r="AW6" s="304"/>
      <c r="AX6" s="304"/>
      <c r="AY6" s="304"/>
      <c r="AZ6" s="304"/>
      <c r="BA6" s="304"/>
      <c r="BB6" s="305"/>
    </row>
    <row r="7" spans="1:56" ht="5.25" customHeight="1" x14ac:dyDescent="0.15">
      <c r="B7" s="270"/>
      <c r="C7" s="271"/>
      <c r="D7" s="271"/>
      <c r="E7" s="271"/>
      <c r="F7" s="271"/>
      <c r="G7" s="271"/>
      <c r="H7" s="271"/>
      <c r="I7" s="271"/>
      <c r="J7" s="271"/>
      <c r="K7" s="272"/>
      <c r="L7" s="23"/>
      <c r="M7" s="306" t="s">
        <v>2</v>
      </c>
      <c r="N7" s="306"/>
      <c r="O7" s="306"/>
      <c r="P7" s="306"/>
      <c r="Q7" s="306"/>
      <c r="R7" s="306"/>
      <c r="S7" s="306"/>
      <c r="T7" s="306"/>
      <c r="U7" s="306"/>
      <c r="V7" s="306"/>
      <c r="W7" s="306"/>
      <c r="X7" s="306"/>
      <c r="Y7" s="306"/>
      <c r="Z7" s="24"/>
      <c r="AA7" s="255"/>
      <c r="AB7" s="271"/>
      <c r="AC7" s="271"/>
      <c r="AD7" s="271"/>
      <c r="AE7" s="271"/>
      <c r="AF7" s="271"/>
      <c r="AG7" s="256"/>
      <c r="AH7" s="278"/>
      <c r="AI7" s="247" t="s">
        <v>5</v>
      </c>
      <c r="AJ7" s="248"/>
      <c r="AK7" s="248"/>
      <c r="AL7" s="248"/>
      <c r="AM7" s="248"/>
      <c r="AN7" s="249"/>
      <c r="AO7" s="250" t="s">
        <v>5</v>
      </c>
      <c r="AP7" s="248"/>
      <c r="AQ7" s="248"/>
      <c r="AR7" s="248"/>
      <c r="AS7" s="248"/>
      <c r="AT7" s="249"/>
      <c r="AU7" s="251" t="s">
        <v>8</v>
      </c>
      <c r="AV7" s="252"/>
      <c r="AW7" s="252"/>
      <c r="AX7" s="252"/>
      <c r="AY7" s="252"/>
      <c r="AZ7" s="252"/>
      <c r="BA7" s="252"/>
      <c r="BB7" s="253"/>
    </row>
    <row r="8" spans="1:56" ht="6" customHeight="1" x14ac:dyDescent="0.15">
      <c r="B8" s="270"/>
      <c r="C8" s="271"/>
      <c r="D8" s="271"/>
      <c r="E8" s="271"/>
      <c r="F8" s="271"/>
      <c r="G8" s="271"/>
      <c r="H8" s="271"/>
      <c r="I8" s="271"/>
      <c r="J8" s="271"/>
      <c r="K8" s="272"/>
      <c r="L8" s="25"/>
      <c r="M8" s="271"/>
      <c r="N8" s="271"/>
      <c r="O8" s="271"/>
      <c r="P8" s="271"/>
      <c r="Q8" s="271"/>
      <c r="R8" s="271"/>
      <c r="S8" s="271"/>
      <c r="T8" s="271"/>
      <c r="U8" s="271"/>
      <c r="V8" s="271"/>
      <c r="W8" s="271"/>
      <c r="X8" s="271"/>
      <c r="Y8" s="271"/>
      <c r="Z8" s="19"/>
      <c r="AA8" s="255"/>
      <c r="AB8" s="271"/>
      <c r="AC8" s="271"/>
      <c r="AD8" s="271"/>
      <c r="AE8" s="271"/>
      <c r="AF8" s="271"/>
      <c r="AG8" s="256"/>
      <c r="AH8" s="278"/>
      <c r="AI8" s="250"/>
      <c r="AJ8" s="248"/>
      <c r="AK8" s="248"/>
      <c r="AL8" s="248"/>
      <c r="AM8" s="248"/>
      <c r="AN8" s="249"/>
      <c r="AO8" s="250"/>
      <c r="AP8" s="248"/>
      <c r="AQ8" s="248"/>
      <c r="AR8" s="248"/>
      <c r="AS8" s="248"/>
      <c r="AT8" s="249"/>
      <c r="AU8" s="251"/>
      <c r="AV8" s="252"/>
      <c r="AW8" s="252"/>
      <c r="AX8" s="252"/>
      <c r="AY8" s="252"/>
      <c r="AZ8" s="252"/>
      <c r="BA8" s="252"/>
      <c r="BB8" s="253"/>
    </row>
    <row r="9" spans="1:56" ht="9.75" customHeight="1" x14ac:dyDescent="0.15">
      <c r="B9" s="21">
        <v>15</v>
      </c>
      <c r="C9" s="22"/>
      <c r="D9" s="22"/>
      <c r="E9" s="22"/>
      <c r="F9" s="22"/>
      <c r="G9" s="22"/>
      <c r="H9" s="22"/>
      <c r="I9" s="22"/>
      <c r="J9" s="22"/>
      <c r="K9" s="22">
        <v>24</v>
      </c>
      <c r="L9" s="26">
        <v>29</v>
      </c>
      <c r="M9" s="307"/>
      <c r="N9" s="307"/>
      <c r="O9" s="307"/>
      <c r="P9" s="307"/>
      <c r="Q9" s="307"/>
      <c r="R9" s="307"/>
      <c r="S9" s="307"/>
      <c r="T9" s="307"/>
      <c r="U9" s="307"/>
      <c r="V9" s="307"/>
      <c r="W9" s="307"/>
      <c r="X9" s="307"/>
      <c r="Y9" s="307"/>
      <c r="Z9" s="22">
        <v>43</v>
      </c>
      <c r="AA9" s="27">
        <v>44</v>
      </c>
      <c r="AB9" s="22"/>
      <c r="AC9" s="22"/>
      <c r="AD9" s="22"/>
      <c r="AE9" s="22"/>
      <c r="AF9" s="22"/>
      <c r="AG9" s="28">
        <v>50</v>
      </c>
      <c r="AH9" s="153">
        <v>51</v>
      </c>
      <c r="AI9" s="154">
        <v>53</v>
      </c>
      <c r="AJ9" s="155"/>
      <c r="AK9" s="155"/>
      <c r="AL9" s="155"/>
      <c r="AM9" s="155"/>
      <c r="AN9" s="156">
        <v>58</v>
      </c>
      <c r="AO9" s="154">
        <v>60</v>
      </c>
      <c r="AP9" s="155"/>
      <c r="AQ9" s="155"/>
      <c r="AR9" s="155"/>
      <c r="AS9" s="155"/>
      <c r="AT9" s="156">
        <v>65</v>
      </c>
      <c r="AU9" s="29"/>
      <c r="AV9" s="29"/>
      <c r="AW9" s="29">
        <v>66</v>
      </c>
      <c r="AX9" s="45" t="s">
        <v>21</v>
      </c>
      <c r="AY9" s="20"/>
      <c r="AZ9" s="20"/>
      <c r="BA9" s="29"/>
      <c r="BB9" s="30">
        <v>71</v>
      </c>
    </row>
    <row r="10" spans="1:56" ht="8.25" customHeight="1" x14ac:dyDescent="0.15">
      <c r="B10" s="9"/>
      <c r="C10" s="2"/>
      <c r="D10" s="2"/>
      <c r="E10" s="2"/>
      <c r="F10" s="2"/>
      <c r="G10" s="2"/>
      <c r="H10" s="2"/>
      <c r="I10" s="2"/>
      <c r="J10" s="2"/>
      <c r="K10" s="2"/>
      <c r="L10" s="321" t="str">
        <f>+MID(ASC(入力シート!$E21),加入原票①!L$53,1)</f>
        <v/>
      </c>
      <c r="M10" s="308" t="str">
        <f>+MID(ASC(入力シート!$E21),加入原票①!M$53,1)</f>
        <v/>
      </c>
      <c r="N10" s="308" t="str">
        <f>+MID(ASC(入力シート!$E21),加入原票①!N$53,1)</f>
        <v/>
      </c>
      <c r="O10" s="308" t="str">
        <f>+MID(ASC(入力シート!$E21),加入原票①!O$53,1)</f>
        <v/>
      </c>
      <c r="P10" s="308" t="str">
        <f>+MID(ASC(入力シート!$E21),加入原票①!P$53,1)</f>
        <v/>
      </c>
      <c r="Q10" s="308" t="str">
        <f>+MID(ASC(入力シート!$E21),加入原票①!Q$53,1)</f>
        <v/>
      </c>
      <c r="R10" s="308" t="str">
        <f>+MID(ASC(入力シート!$E21),加入原票①!R$53,1)</f>
        <v/>
      </c>
      <c r="S10" s="308" t="str">
        <f>+MID(ASC(入力シート!$E21),加入原票①!S$53,1)</f>
        <v/>
      </c>
      <c r="T10" s="308" t="str">
        <f>+MID(ASC(入力シート!$E21),加入原票①!T$53,1)</f>
        <v/>
      </c>
      <c r="U10" s="308" t="str">
        <f>+MID(ASC(入力シート!$E21),加入原票①!U$53,1)</f>
        <v/>
      </c>
      <c r="V10" s="308" t="str">
        <f>+MID(ASC(入力シート!$E21),加入原票①!V$53,1)</f>
        <v/>
      </c>
      <c r="W10" s="308" t="str">
        <f>+MID(ASC(入力シート!$E21),加入原票①!W$53,1)</f>
        <v/>
      </c>
      <c r="X10" s="308" t="str">
        <f>+MID(ASC(入力シート!$E21),加入原票①!X$53,1)</f>
        <v/>
      </c>
      <c r="Y10" s="308" t="str">
        <f>+MID(ASC(入力シート!$E21),加入原票①!Y$53,1)</f>
        <v/>
      </c>
      <c r="Z10" s="310" t="str">
        <f>+MID(ASC(入力シート!$E21),加入原票①!Z$53,1)</f>
        <v/>
      </c>
      <c r="AA10" s="97"/>
      <c r="AB10" s="54"/>
      <c r="AC10" s="54"/>
      <c r="AD10" s="54"/>
      <c r="AE10" s="54"/>
      <c r="AF10" s="54"/>
      <c r="AG10" s="46"/>
      <c r="AH10" s="312" t="str">
        <f>IF(入力シート!G21="男",1,IF(入力シート!G21="女",2,""))</f>
        <v/>
      </c>
      <c r="AI10" s="157"/>
      <c r="AJ10" s="158"/>
      <c r="AK10" s="159"/>
      <c r="AL10" s="159"/>
      <c r="AM10" s="159"/>
      <c r="AN10" s="160"/>
      <c r="AO10" s="157"/>
      <c r="AP10" s="158"/>
      <c r="AQ10" s="159"/>
      <c r="AR10" s="159"/>
      <c r="AS10" s="159"/>
      <c r="AT10" s="160"/>
      <c r="AU10" s="47"/>
      <c r="AV10" s="48"/>
      <c r="AW10" s="98"/>
      <c r="AX10" s="98"/>
      <c r="AY10" s="99"/>
      <c r="AZ10" s="99"/>
      <c r="BA10" s="99"/>
      <c r="BB10" s="120"/>
    </row>
    <row r="11" spans="1:56" ht="9" customHeight="1" x14ac:dyDescent="0.15">
      <c r="B11" s="228"/>
      <c r="C11" s="230"/>
      <c r="D11" s="229"/>
      <c r="E11" s="231"/>
      <c r="F11" s="229"/>
      <c r="G11" s="229"/>
      <c r="H11" s="229"/>
      <c r="I11" s="230"/>
      <c r="J11" s="229"/>
      <c r="K11" s="229"/>
      <c r="L11" s="322" t="e">
        <f>+MID(入力シート!#REF!,加入原票①!L$53,1)</f>
        <v>#REF!</v>
      </c>
      <c r="M11" s="309" t="e">
        <f>+MID(入力シート!#REF!,加入原票①!M$53,1)</f>
        <v>#REF!</v>
      </c>
      <c r="N11" s="309" t="e">
        <f>+MID(入力シート!#REF!,加入原票①!N$53,1)</f>
        <v>#REF!</v>
      </c>
      <c r="O11" s="309" t="e">
        <f>+MID(入力シート!#REF!,加入原票①!O$53,1)</f>
        <v>#REF!</v>
      </c>
      <c r="P11" s="309" t="e">
        <f>+MID(入力シート!#REF!,加入原票①!P$53,1)</f>
        <v>#REF!</v>
      </c>
      <c r="Q11" s="309" t="e">
        <f>+MID(入力シート!#REF!,加入原票①!Q$53,1)</f>
        <v>#REF!</v>
      </c>
      <c r="R11" s="309" t="e">
        <f>+MID(入力シート!#REF!,加入原票①!R$53,1)</f>
        <v>#REF!</v>
      </c>
      <c r="S11" s="309" t="e">
        <f>+MID(入力シート!#REF!,加入原票①!S$53,1)</f>
        <v>#REF!</v>
      </c>
      <c r="T11" s="309" t="e">
        <f>+MID(入力シート!#REF!,加入原票①!T$53,1)</f>
        <v>#REF!</v>
      </c>
      <c r="U11" s="309" t="e">
        <f>+MID(入力シート!#REF!,加入原票①!U$53,1)</f>
        <v>#REF!</v>
      </c>
      <c r="V11" s="309" t="e">
        <f>+MID(入力シート!#REF!,加入原票①!V$53,1)</f>
        <v>#REF!</v>
      </c>
      <c r="W11" s="309" t="e">
        <f>+MID(入力シート!#REF!,加入原票①!W$53,1)</f>
        <v>#REF!</v>
      </c>
      <c r="X11" s="309" t="e">
        <f>+MID(入力シート!#REF!,加入原票①!X$53,1)</f>
        <v>#REF!</v>
      </c>
      <c r="Y11" s="309" t="e">
        <f>+MID(入力シート!#REF!,加入原票①!Y$53,1)</f>
        <v>#REF!</v>
      </c>
      <c r="Z11" s="311" t="e">
        <f>+MID(入力シート!#REF!,加入原票①!Z$53,1)</f>
        <v>#REF!</v>
      </c>
      <c r="AA11" s="49"/>
      <c r="AB11" s="49"/>
      <c r="AC11" s="50"/>
      <c r="AD11" s="51"/>
      <c r="AE11" s="50"/>
      <c r="AF11" s="50"/>
      <c r="AG11" s="50"/>
      <c r="AH11" s="312"/>
      <c r="AI11" s="161"/>
      <c r="AJ11" s="162"/>
      <c r="AK11" s="161"/>
      <c r="AL11" s="163"/>
      <c r="AM11" s="162"/>
      <c r="AN11" s="163"/>
      <c r="AO11" s="162"/>
      <c r="AP11" s="162"/>
      <c r="AQ11" s="161"/>
      <c r="AR11" s="163"/>
      <c r="AS11" s="162"/>
      <c r="AT11" s="162"/>
      <c r="AU11" s="52"/>
      <c r="AV11" s="53"/>
      <c r="AW11" s="54"/>
      <c r="AX11" s="54"/>
      <c r="AY11" s="55"/>
      <c r="AZ11" s="56"/>
      <c r="BA11" s="54"/>
      <c r="BB11" s="57"/>
    </row>
    <row r="12" spans="1:56" ht="11.25" customHeight="1" x14ac:dyDescent="0.15">
      <c r="B12" s="76"/>
      <c r="C12" s="77"/>
      <c r="D12" s="78"/>
      <c r="E12" s="79"/>
      <c r="F12" s="5"/>
      <c r="G12" s="78"/>
      <c r="H12" s="5"/>
      <c r="I12" s="77"/>
      <c r="J12" s="78"/>
      <c r="K12" s="5"/>
      <c r="L12" s="314" t="str">
        <f>+IF(入力シート!D21="","",入力シート!D21)</f>
        <v/>
      </c>
      <c r="M12" s="315"/>
      <c r="N12" s="315"/>
      <c r="O12" s="315"/>
      <c r="P12" s="315"/>
      <c r="Q12" s="315"/>
      <c r="R12" s="315"/>
      <c r="S12" s="315"/>
      <c r="T12" s="315"/>
      <c r="U12" s="315"/>
      <c r="V12" s="315"/>
      <c r="W12" s="315"/>
      <c r="X12" s="315"/>
      <c r="Y12" s="315"/>
      <c r="Z12" s="316"/>
      <c r="AA12" s="97"/>
      <c r="AB12" s="97"/>
      <c r="AC12" s="100"/>
      <c r="AD12" s="101"/>
      <c r="AE12" s="54"/>
      <c r="AF12" s="100"/>
      <c r="AG12" s="54"/>
      <c r="AH12" s="312"/>
      <c r="AI12" s="164"/>
      <c r="AJ12" s="165"/>
      <c r="AK12" s="166"/>
      <c r="AL12" s="167"/>
      <c r="AM12" s="168"/>
      <c r="AN12" s="169"/>
      <c r="AO12" s="170"/>
      <c r="AP12" s="168"/>
      <c r="AQ12" s="164"/>
      <c r="AR12" s="171"/>
      <c r="AS12" s="172"/>
      <c r="AT12" s="167"/>
      <c r="AU12" s="58"/>
      <c r="AV12" s="59"/>
      <c r="AW12" s="121"/>
      <c r="AX12" s="102"/>
      <c r="AY12" s="97"/>
      <c r="AZ12" s="103"/>
      <c r="BA12" s="104"/>
      <c r="BB12" s="57"/>
    </row>
    <row r="13" spans="1:56" ht="15" customHeight="1" x14ac:dyDescent="0.15">
      <c r="B13" s="80" t="str">
        <f>IF(LEN(入力シート!$C21)&lt;11-B$53,"",MID(入力シート!$C21,LEN(入力シート!$C21)-(10-B$53),1))</f>
        <v/>
      </c>
      <c r="C13" s="81" t="str">
        <f>IF(LEN(入力シート!$C21)&lt;11-C$53,"",MID(入力シート!$C21,LEN(入力シート!$C21)-(10-C$53),1))</f>
        <v/>
      </c>
      <c r="D13" s="226" t="str">
        <f>IF(LEN(入力シート!$C21)&lt;11-D$53,"",MID(入力シート!$C21,LEN(入力シート!$C21)-(10-D$53),1))</f>
        <v/>
      </c>
      <c r="E13" s="227" t="str">
        <f>IF(LEN(入力シート!$C21)&lt;11-E$53,"",MID(入力シート!$C21,LEN(入力シート!$C21)-(10-E$53),1))</f>
        <v/>
      </c>
      <c r="F13" s="82" t="str">
        <f>IF(LEN(入力シート!$C21)&lt;11-F$53,"",MID(入力シート!$C21,LEN(入力シート!$C21)-(10-F$53),1))</f>
        <v/>
      </c>
      <c r="G13" s="226" t="str">
        <f>IF(LEN(入力シート!$C21)&lt;11-G$53,"",MID(入力シート!$C21,LEN(入力シート!$C21)-(10-G$53),1))</f>
        <v/>
      </c>
      <c r="H13" s="83" t="str">
        <f>IF(LEN(入力シート!$C21)&lt;11-H$53,"",MID(入力シート!$C21,LEN(入力シート!$C21)-(10-H$53),1))</f>
        <v/>
      </c>
      <c r="I13" s="81" t="str">
        <f>IF(LEN(入力シート!$C21)&lt;11-I$53,"",MID(入力シート!$C21,LEN(入力シート!$C21)-(10-I$53),1))</f>
        <v/>
      </c>
      <c r="J13" s="226" t="str">
        <f>IF(LEN(入力シート!$C21)&lt;11-J$53,"",MID(入力シート!$C21,LEN(入力シート!$C21)-(10-J$53),1))</f>
        <v/>
      </c>
      <c r="K13" s="83" t="str">
        <f>IF(LEN(入力シート!$C21)&lt;11-K$53,"",MID(入力シート!$C21,LEN(入力シート!$C21)-(10-K$53),1))</f>
        <v/>
      </c>
      <c r="L13" s="314"/>
      <c r="M13" s="315"/>
      <c r="N13" s="315"/>
      <c r="O13" s="315"/>
      <c r="P13" s="315"/>
      <c r="Q13" s="315"/>
      <c r="R13" s="315"/>
      <c r="S13" s="315"/>
      <c r="T13" s="315"/>
      <c r="U13" s="315"/>
      <c r="V13" s="315"/>
      <c r="W13" s="315"/>
      <c r="X13" s="315"/>
      <c r="Y13" s="315"/>
      <c r="Z13" s="316"/>
      <c r="AA13" s="105" t="str">
        <f>IF(LEN(入力シート!$F21)&lt;8-AA$53,"",MID(入力シート!$F21,LEN(入力シート!$F21)-(7-AA$53),1))</f>
        <v/>
      </c>
      <c r="AB13" s="106" t="str">
        <f>IF(LEN(入力シート!$F21)&lt;8-AB$53,"",MID(入力シート!$F21,LEN(入力シート!$F21)-(7-AB$53),1))</f>
        <v/>
      </c>
      <c r="AC13" s="224" t="str">
        <f>IF(LEN(入力シート!$F21)&lt;8-AC$53,"",MID(入力シート!$F21,LEN(入力シート!$F21)-(7-AC$53),1))</f>
        <v/>
      </c>
      <c r="AD13" s="225" t="str">
        <f>IF(LEN(入力シート!$F21)&lt;8-AD$53,"",MID(入力シート!$F21,LEN(入力シート!$F21)-(7-AD$53),1))</f>
        <v/>
      </c>
      <c r="AE13" s="107" t="str">
        <f>IF(LEN(入力シート!$F21)&lt;8-AE$53,"",MID(入力シート!$F21,LEN(入力シート!$F21)-(7-AE$53),1))</f>
        <v/>
      </c>
      <c r="AF13" s="224" t="str">
        <f>IF(LEN(入力シート!$F21)&lt;8-AF$53,"",MID(入力シート!$F21,LEN(入力シート!$F21)-(7-AF$53),1))</f>
        <v/>
      </c>
      <c r="AG13" s="108" t="str">
        <f>IF(LEN(入力シート!$F21)&lt;8-AG$53,"",MID(入力シート!$F21,LEN(入力シート!$F21)-(7-AG$53),1))</f>
        <v/>
      </c>
      <c r="AH13" s="313"/>
      <c r="AI13" s="173" t="str">
        <f>+MID(入力シート!$H21,加入原票①!AI$53,1)</f>
        <v/>
      </c>
      <c r="AJ13" s="174" t="str">
        <f>+MID(入力シート!$H21,加入原票①!AJ$53,1)</f>
        <v/>
      </c>
      <c r="AK13" s="175" t="str">
        <f>+MID(入力シート!$H21,加入原票①!AK$53,1)</f>
        <v/>
      </c>
      <c r="AL13" s="176" t="str">
        <f>+MID(入力シート!$H21,加入原票①!AL$53,1)</f>
        <v/>
      </c>
      <c r="AM13" s="177" t="str">
        <f>+MID(入力シート!$H21,加入原票①!AM$53,1)</f>
        <v/>
      </c>
      <c r="AN13" s="178" t="str">
        <f>+MID(入力シート!$H21,加入原票①!AN$53,1)</f>
        <v/>
      </c>
      <c r="AO13" s="175" t="str">
        <f>+MID(入力シート!$I21,加入原票①!AO$53,1)</f>
        <v/>
      </c>
      <c r="AP13" s="174" t="str">
        <f>+MID(入力シート!$I21,加入原票①!AP$53,1)</f>
        <v/>
      </c>
      <c r="AQ13" s="175" t="str">
        <f>+MID(入力シート!$I21,加入原票①!AQ$53,1)</f>
        <v/>
      </c>
      <c r="AR13" s="176" t="str">
        <f>+MID(入力シート!$I21,加入原票①!AR$53,1)</f>
        <v/>
      </c>
      <c r="AS13" s="177" t="str">
        <f>+MID(入力シート!$I21,加入原票①!AS$53,1)</f>
        <v/>
      </c>
      <c r="AT13" s="178" t="str">
        <f>+MID(入力シート!$I21,加入原票①!AT$53,1)</f>
        <v/>
      </c>
      <c r="AU13" s="60">
        <v>2</v>
      </c>
      <c r="AV13" s="61">
        <v>0</v>
      </c>
      <c r="AW13" s="224" t="str">
        <f>+MID(入力シート!$J21,加入原票①!AW$53,1)</f>
        <v/>
      </c>
      <c r="AX13" s="108" t="str">
        <f>+MID(入力シート!$J21,加入原票①!AX$53,1)</f>
        <v/>
      </c>
      <c r="AY13" s="106" t="str">
        <f>+MID(入力シート!$J21,加入原票①!AY$53,1)</f>
        <v/>
      </c>
      <c r="AZ13" s="225" t="str">
        <f>+MID(入力シート!$J21,加入原票①!AZ$53,1)</f>
        <v/>
      </c>
      <c r="BA13" s="107" t="str">
        <f>+MID(入力シート!$J21,加入原票①!BA$53,1)</f>
        <v/>
      </c>
      <c r="BB13" s="122" t="str">
        <f>+MID(入力シート!$J21,加入原票①!BB$53,1)</f>
        <v/>
      </c>
    </row>
    <row r="14" spans="1:56" ht="8.25" customHeight="1" x14ac:dyDescent="0.15">
      <c r="B14" s="84"/>
      <c r="C14" s="85"/>
      <c r="D14" s="85"/>
      <c r="E14" s="85"/>
      <c r="F14" s="85"/>
      <c r="G14" s="85"/>
      <c r="H14" s="85"/>
      <c r="I14" s="85"/>
      <c r="J14" s="85"/>
      <c r="K14" s="85"/>
      <c r="L14" s="317" t="str">
        <f>+MID(ASC(入力シート!$E22),加入原票①!L$53,1)</f>
        <v/>
      </c>
      <c r="M14" s="319" t="str">
        <f>+MID(ASC(入力シート!$E22),加入原票①!M$53,1)</f>
        <v/>
      </c>
      <c r="N14" s="319" t="str">
        <f>+MID(ASC(入力シート!$E22),加入原票①!N$53,1)</f>
        <v/>
      </c>
      <c r="O14" s="319" t="str">
        <f>+MID(ASC(入力シート!$E22),加入原票①!O$53,1)</f>
        <v/>
      </c>
      <c r="P14" s="319" t="str">
        <f>+MID(ASC(入力シート!$E22),加入原票①!P$53,1)</f>
        <v/>
      </c>
      <c r="Q14" s="319" t="str">
        <f>+MID(ASC(入力シート!$E22),加入原票①!Q$53,1)</f>
        <v/>
      </c>
      <c r="R14" s="319" t="str">
        <f>+MID(ASC(入力シート!$E22),加入原票①!R$53,1)</f>
        <v/>
      </c>
      <c r="S14" s="319" t="str">
        <f>+MID(ASC(入力シート!$E22),加入原票①!S$53,1)</f>
        <v/>
      </c>
      <c r="T14" s="319" t="str">
        <f>+MID(ASC(入力シート!$E22),加入原票①!T$53,1)</f>
        <v/>
      </c>
      <c r="U14" s="319" t="str">
        <f>+MID(ASC(入力シート!$E22),加入原票①!U$53,1)</f>
        <v/>
      </c>
      <c r="V14" s="319" t="str">
        <f>+MID(ASC(入力シート!$E22),加入原票①!V$53,1)</f>
        <v/>
      </c>
      <c r="W14" s="319" t="str">
        <f>+MID(ASC(入力シート!$E22),加入原票①!W$53,1)</f>
        <v/>
      </c>
      <c r="X14" s="319" t="str">
        <f>+MID(ASC(入力シート!$E22),加入原票①!X$53,1)</f>
        <v/>
      </c>
      <c r="Y14" s="319" t="str">
        <f>+MID(ASC(入力シート!$E22),加入原票①!Y$53,1)</f>
        <v/>
      </c>
      <c r="Z14" s="323" t="str">
        <f>+MID(ASC(入力シート!$E22),加入原票①!Z$53,1)</f>
        <v/>
      </c>
      <c r="AA14" s="109"/>
      <c r="AB14" s="85"/>
      <c r="AC14" s="85"/>
      <c r="AD14" s="85"/>
      <c r="AE14" s="85"/>
      <c r="AF14" s="85"/>
      <c r="AG14" s="4"/>
      <c r="AH14" s="312" t="str">
        <f>IF(入力シート!G22="男",1,IF(入力シート!G22="女",2,""))</f>
        <v/>
      </c>
      <c r="AI14" s="179"/>
      <c r="AJ14" s="180"/>
      <c r="AK14" s="181"/>
      <c r="AL14" s="181"/>
      <c r="AM14" s="181"/>
      <c r="AN14" s="182"/>
      <c r="AO14" s="179"/>
      <c r="AP14" s="180"/>
      <c r="AQ14" s="181"/>
      <c r="AR14" s="181"/>
      <c r="AS14" s="181"/>
      <c r="AT14" s="182"/>
      <c r="AU14" s="36"/>
      <c r="AV14" s="42"/>
      <c r="AW14" s="110"/>
      <c r="AX14" s="110"/>
      <c r="AY14" s="111"/>
      <c r="AZ14" s="111"/>
      <c r="BA14" s="111"/>
      <c r="BB14" s="123"/>
    </row>
    <row r="15" spans="1:56" ht="9" customHeight="1" x14ac:dyDescent="0.15">
      <c r="B15" s="228"/>
      <c r="C15" s="230"/>
      <c r="D15" s="229"/>
      <c r="E15" s="231"/>
      <c r="F15" s="229"/>
      <c r="G15" s="229"/>
      <c r="H15" s="229"/>
      <c r="I15" s="230"/>
      <c r="J15" s="229"/>
      <c r="K15" s="229"/>
      <c r="L15" s="318" t="e">
        <f>+MID(入力シート!#REF!,加入原票①!L$53,1)</f>
        <v>#REF!</v>
      </c>
      <c r="M15" s="320" t="e">
        <f>+MID(入力シート!#REF!,加入原票①!M$53,1)</f>
        <v>#REF!</v>
      </c>
      <c r="N15" s="320" t="e">
        <f>+MID(入力シート!#REF!,加入原票①!N$53,1)</f>
        <v>#REF!</v>
      </c>
      <c r="O15" s="320" t="e">
        <f>+MID(入力シート!#REF!,加入原票①!O$53,1)</f>
        <v>#REF!</v>
      </c>
      <c r="P15" s="320" t="e">
        <f>+MID(入力シート!#REF!,加入原票①!P$53,1)</f>
        <v>#REF!</v>
      </c>
      <c r="Q15" s="320" t="e">
        <f>+MID(入力シート!#REF!,加入原票①!Q$53,1)</f>
        <v>#REF!</v>
      </c>
      <c r="R15" s="320" t="e">
        <f>+MID(入力シート!#REF!,加入原票①!R$53,1)</f>
        <v>#REF!</v>
      </c>
      <c r="S15" s="320" t="e">
        <f>+MID(入力シート!#REF!,加入原票①!S$53,1)</f>
        <v>#REF!</v>
      </c>
      <c r="T15" s="320" t="e">
        <f>+MID(入力シート!#REF!,加入原票①!T$53,1)</f>
        <v>#REF!</v>
      </c>
      <c r="U15" s="320" t="e">
        <f>+MID(入力シート!#REF!,加入原票①!U$53,1)</f>
        <v>#REF!</v>
      </c>
      <c r="V15" s="320" t="e">
        <f>+MID(入力シート!#REF!,加入原票①!V$53,1)</f>
        <v>#REF!</v>
      </c>
      <c r="W15" s="320" t="e">
        <f>+MID(入力シート!#REF!,加入原票①!W$53,1)</f>
        <v>#REF!</v>
      </c>
      <c r="X15" s="320" t="e">
        <f>+MID(入力シート!#REF!,加入原票①!X$53,1)</f>
        <v>#REF!</v>
      </c>
      <c r="Y15" s="320" t="e">
        <f>+MID(入力シート!#REF!,加入原票①!Y$53,1)</f>
        <v>#REF!</v>
      </c>
      <c r="Z15" s="324" t="e">
        <f>+MID(入力シート!#REF!,加入原票①!Z$53,1)</f>
        <v>#REF!</v>
      </c>
      <c r="AA15" s="49"/>
      <c r="AB15" s="49"/>
      <c r="AC15" s="50"/>
      <c r="AD15" s="51"/>
      <c r="AE15" s="50"/>
      <c r="AF15" s="50"/>
      <c r="AG15" s="50"/>
      <c r="AH15" s="312"/>
      <c r="AI15" s="161"/>
      <c r="AJ15" s="162"/>
      <c r="AK15" s="161"/>
      <c r="AL15" s="163"/>
      <c r="AM15" s="162"/>
      <c r="AN15" s="163"/>
      <c r="AO15" s="162"/>
      <c r="AP15" s="162"/>
      <c r="AQ15" s="161"/>
      <c r="AR15" s="163"/>
      <c r="AS15" s="162"/>
      <c r="AT15" s="162"/>
      <c r="AU15" s="52"/>
      <c r="AV15" s="53"/>
      <c r="AW15" s="54"/>
      <c r="AX15" s="54"/>
      <c r="AY15" s="55"/>
      <c r="AZ15" s="56"/>
      <c r="BA15" s="54"/>
      <c r="BB15" s="57"/>
    </row>
    <row r="16" spans="1:56" ht="11.25" customHeight="1" x14ac:dyDescent="0.15">
      <c r="B16" s="76"/>
      <c r="C16" s="77"/>
      <c r="D16" s="78"/>
      <c r="E16" s="79"/>
      <c r="F16" s="5"/>
      <c r="G16" s="78"/>
      <c r="H16" s="5"/>
      <c r="I16" s="77"/>
      <c r="J16" s="78"/>
      <c r="K16" s="5"/>
      <c r="L16" s="314" t="str">
        <f>+IF(入力シート!D22="","",入力シート!D22)</f>
        <v/>
      </c>
      <c r="M16" s="315"/>
      <c r="N16" s="315"/>
      <c r="O16" s="315"/>
      <c r="P16" s="315"/>
      <c r="Q16" s="315"/>
      <c r="R16" s="315"/>
      <c r="S16" s="315"/>
      <c r="T16" s="315"/>
      <c r="U16" s="315"/>
      <c r="V16" s="315"/>
      <c r="W16" s="315"/>
      <c r="X16" s="315"/>
      <c r="Y16" s="315"/>
      <c r="Z16" s="316"/>
      <c r="AA16" s="97"/>
      <c r="AB16" s="97"/>
      <c r="AC16" s="100"/>
      <c r="AD16" s="101"/>
      <c r="AE16" s="54"/>
      <c r="AF16" s="100"/>
      <c r="AG16" s="54"/>
      <c r="AH16" s="312"/>
      <c r="AI16" s="164"/>
      <c r="AJ16" s="165"/>
      <c r="AK16" s="166"/>
      <c r="AL16" s="167"/>
      <c r="AM16" s="168"/>
      <c r="AN16" s="169"/>
      <c r="AO16" s="170"/>
      <c r="AP16" s="168"/>
      <c r="AQ16" s="164"/>
      <c r="AR16" s="171"/>
      <c r="AS16" s="172"/>
      <c r="AT16" s="167"/>
      <c r="AU16" s="58"/>
      <c r="AV16" s="59"/>
      <c r="AW16" s="121"/>
      <c r="AX16" s="102"/>
      <c r="AY16" s="97"/>
      <c r="AZ16" s="103"/>
      <c r="BA16" s="104"/>
      <c r="BB16" s="57"/>
    </row>
    <row r="17" spans="1:54" ht="15" customHeight="1" x14ac:dyDescent="0.15">
      <c r="B17" s="80" t="str">
        <f>IF(LEN(入力シート!$C22)&lt;11-B$53,"",MID(入力シート!$C22,LEN(入力シート!$C22)-(10-B$53),1))</f>
        <v/>
      </c>
      <c r="C17" s="81" t="str">
        <f>IF(LEN(入力シート!$C22)&lt;11-C$53,"",MID(入力シート!$C22,LEN(入力シート!$C22)-(10-C$53),1))</f>
        <v/>
      </c>
      <c r="D17" s="226" t="str">
        <f>IF(LEN(入力シート!$C22)&lt;11-D$53,"",MID(入力シート!$C22,LEN(入力シート!$C22)-(10-D$53),1))</f>
        <v/>
      </c>
      <c r="E17" s="227" t="str">
        <f>IF(LEN(入力シート!$C22)&lt;11-E$53,"",MID(入力シート!$C22,LEN(入力シート!$C22)-(10-E$53),1))</f>
        <v/>
      </c>
      <c r="F17" s="82" t="str">
        <f>IF(LEN(入力シート!$C22)&lt;11-F$53,"",MID(入力シート!$C22,LEN(入力シート!$C22)-(10-F$53),1))</f>
        <v/>
      </c>
      <c r="G17" s="226" t="str">
        <f>IF(LEN(入力シート!$C22)&lt;11-G$53,"",MID(入力シート!$C22,LEN(入力シート!$C22)-(10-G$53),1))</f>
        <v/>
      </c>
      <c r="H17" s="83" t="str">
        <f>IF(LEN(入力シート!$C22)&lt;11-H$53,"",MID(入力シート!$C22,LEN(入力シート!$C22)-(10-H$53),1))</f>
        <v/>
      </c>
      <c r="I17" s="81" t="str">
        <f>IF(LEN(入力シート!$C22)&lt;11-I$53,"",MID(入力シート!$C22,LEN(入力シート!$C22)-(10-I$53),1))</f>
        <v/>
      </c>
      <c r="J17" s="226" t="str">
        <f>IF(LEN(入力シート!$C22)&lt;11-J$53,"",MID(入力シート!$C22,LEN(入力シート!$C22)-(10-J$53),1))</f>
        <v/>
      </c>
      <c r="K17" s="83" t="str">
        <f>IF(LEN(入力シート!$C22)&lt;11-K$53,"",MID(入力シート!$C22,LEN(入力シート!$C22)-(10-K$53),1))</f>
        <v/>
      </c>
      <c r="L17" s="314"/>
      <c r="M17" s="315"/>
      <c r="N17" s="315"/>
      <c r="O17" s="315"/>
      <c r="P17" s="315"/>
      <c r="Q17" s="315"/>
      <c r="R17" s="315"/>
      <c r="S17" s="315"/>
      <c r="T17" s="315"/>
      <c r="U17" s="315"/>
      <c r="V17" s="315"/>
      <c r="W17" s="315"/>
      <c r="X17" s="315"/>
      <c r="Y17" s="315"/>
      <c r="Z17" s="316"/>
      <c r="AA17" s="105" t="str">
        <f>IF(LEN(入力シート!$F22)&lt;8-AA$53,"",MID(入力シート!$F22,LEN(入力シート!$F22)-(7-AA$53),1))</f>
        <v/>
      </c>
      <c r="AB17" s="106" t="str">
        <f>IF(LEN(入力シート!$F22)&lt;8-AB$53,"",MID(入力シート!$F22,LEN(入力シート!$F22)-(7-AB$53),1))</f>
        <v/>
      </c>
      <c r="AC17" s="224" t="str">
        <f>IF(LEN(入力シート!$F22)&lt;8-AC$53,"",MID(入力シート!$F22,LEN(入力シート!$F22)-(7-AC$53),1))</f>
        <v/>
      </c>
      <c r="AD17" s="225" t="str">
        <f>IF(LEN(入力シート!$F22)&lt;8-AD$53,"",MID(入力シート!$F22,LEN(入力シート!$F22)-(7-AD$53),1))</f>
        <v/>
      </c>
      <c r="AE17" s="107" t="str">
        <f>IF(LEN(入力シート!$F22)&lt;8-AE$53,"",MID(入力シート!$F22,LEN(入力シート!$F22)-(7-AE$53),1))</f>
        <v/>
      </c>
      <c r="AF17" s="224" t="str">
        <f>IF(LEN(入力シート!$F22)&lt;8-AF$53,"",MID(入力シート!$F22,LEN(入力シート!$F22)-(7-AF$53),1))</f>
        <v/>
      </c>
      <c r="AG17" s="108" t="str">
        <f>IF(LEN(入力シート!$F22)&lt;8-AG$53,"",MID(入力シート!$F22,LEN(入力シート!$F22)-(7-AG$53),1))</f>
        <v/>
      </c>
      <c r="AH17" s="313"/>
      <c r="AI17" s="173" t="str">
        <f>+MID(入力シート!$H22,加入原票①!AI$53,1)</f>
        <v/>
      </c>
      <c r="AJ17" s="174" t="str">
        <f>+MID(入力シート!$H22,加入原票①!AJ$53,1)</f>
        <v/>
      </c>
      <c r="AK17" s="175" t="str">
        <f>+MID(入力シート!$H22,加入原票①!AK$53,1)</f>
        <v/>
      </c>
      <c r="AL17" s="176" t="str">
        <f>+MID(入力シート!$H22,加入原票①!AL$53,1)</f>
        <v/>
      </c>
      <c r="AM17" s="177" t="str">
        <f>+MID(入力シート!$H22,加入原票①!AM$53,1)</f>
        <v/>
      </c>
      <c r="AN17" s="178" t="str">
        <f>+MID(入力シート!$H22,加入原票①!AN$53,1)</f>
        <v/>
      </c>
      <c r="AO17" s="175" t="str">
        <f>+MID(入力シート!$I22,加入原票①!AO$53,1)</f>
        <v/>
      </c>
      <c r="AP17" s="174" t="str">
        <f>+MID(入力シート!$I22,加入原票①!AP$53,1)</f>
        <v/>
      </c>
      <c r="AQ17" s="175" t="str">
        <f>+MID(入力シート!$I22,加入原票①!AQ$53,1)</f>
        <v/>
      </c>
      <c r="AR17" s="176" t="str">
        <f>+MID(入力シート!$I22,加入原票①!AR$53,1)</f>
        <v/>
      </c>
      <c r="AS17" s="177" t="str">
        <f>+MID(入力シート!$I22,加入原票①!AS$53,1)</f>
        <v/>
      </c>
      <c r="AT17" s="178" t="str">
        <f>+MID(入力シート!$I22,加入原票①!AT$53,1)</f>
        <v/>
      </c>
      <c r="AU17" s="60">
        <v>2</v>
      </c>
      <c r="AV17" s="61">
        <v>0</v>
      </c>
      <c r="AW17" s="224" t="str">
        <f>+MID(入力シート!$J22,加入原票①!AW$53,1)</f>
        <v/>
      </c>
      <c r="AX17" s="108" t="str">
        <f>+MID(入力シート!$J22,加入原票①!AX$53,1)</f>
        <v/>
      </c>
      <c r="AY17" s="106" t="str">
        <f>+MID(入力シート!$J22,加入原票①!AY$53,1)</f>
        <v/>
      </c>
      <c r="AZ17" s="225" t="str">
        <f>+MID(入力シート!$J22,加入原票①!AZ$53,1)</f>
        <v/>
      </c>
      <c r="BA17" s="107" t="str">
        <f>+MID(入力シート!$J22,加入原票①!BA$53,1)</f>
        <v/>
      </c>
      <c r="BB17" s="122" t="str">
        <f>+MID(入力シート!$J22,加入原票①!BB$53,1)</f>
        <v/>
      </c>
    </row>
    <row r="18" spans="1:54" ht="8.25" customHeight="1" x14ac:dyDescent="0.15">
      <c r="B18" s="84"/>
      <c r="C18" s="85"/>
      <c r="D18" s="85"/>
      <c r="E18" s="85"/>
      <c r="F18" s="85"/>
      <c r="G18" s="85"/>
      <c r="H18" s="85"/>
      <c r="I18" s="85"/>
      <c r="J18" s="85"/>
      <c r="K18" s="85"/>
      <c r="L18" s="317" t="str">
        <f>+MID(ASC(入力シート!$E23),加入原票①!L$53,1)</f>
        <v/>
      </c>
      <c r="M18" s="319" t="str">
        <f>+MID(ASC(入力シート!$E23),加入原票①!M$53,1)</f>
        <v/>
      </c>
      <c r="N18" s="319" t="str">
        <f>+MID(ASC(入力シート!$E23),加入原票①!N$53,1)</f>
        <v/>
      </c>
      <c r="O18" s="319" t="str">
        <f>+MID(ASC(入力シート!$E23),加入原票①!O$53,1)</f>
        <v/>
      </c>
      <c r="P18" s="319" t="str">
        <f>+MID(ASC(入力シート!$E23),加入原票①!P$53,1)</f>
        <v/>
      </c>
      <c r="Q18" s="319" t="str">
        <f>+MID(ASC(入力シート!$E23),加入原票①!Q$53,1)</f>
        <v/>
      </c>
      <c r="R18" s="319" t="str">
        <f>+MID(ASC(入力シート!$E23),加入原票①!R$53,1)</f>
        <v/>
      </c>
      <c r="S18" s="319" t="str">
        <f>+MID(ASC(入力シート!$E23),加入原票①!S$53,1)</f>
        <v/>
      </c>
      <c r="T18" s="319" t="str">
        <f>+MID(ASC(入力シート!$E23),加入原票①!T$53,1)</f>
        <v/>
      </c>
      <c r="U18" s="319" t="str">
        <f>+MID(ASC(入力シート!$E23),加入原票①!U$53,1)</f>
        <v/>
      </c>
      <c r="V18" s="319" t="str">
        <f>+MID(ASC(入力シート!$E23),加入原票①!V$53,1)</f>
        <v/>
      </c>
      <c r="W18" s="319" t="str">
        <f>+MID(ASC(入力シート!$E23),加入原票①!W$53,1)</f>
        <v/>
      </c>
      <c r="X18" s="319" t="str">
        <f>+MID(ASC(入力シート!$E23),加入原票①!X$53,1)</f>
        <v/>
      </c>
      <c r="Y18" s="319" t="str">
        <f>+MID(ASC(入力シート!$E23),加入原票①!Y$53,1)</f>
        <v/>
      </c>
      <c r="Z18" s="323" t="str">
        <f>+MID(ASC(入力シート!$E23),加入原票①!Z$53,1)</f>
        <v/>
      </c>
      <c r="AA18" s="109"/>
      <c r="AB18" s="85"/>
      <c r="AC18" s="85"/>
      <c r="AD18" s="85"/>
      <c r="AE18" s="85"/>
      <c r="AF18" s="85"/>
      <c r="AG18" s="4"/>
      <c r="AH18" s="312" t="str">
        <f>IF(入力シート!G23="男",1,IF(入力シート!G23="女",2,""))</f>
        <v/>
      </c>
      <c r="AI18" s="179"/>
      <c r="AJ18" s="180"/>
      <c r="AK18" s="181"/>
      <c r="AL18" s="181"/>
      <c r="AM18" s="181"/>
      <c r="AN18" s="182"/>
      <c r="AO18" s="179"/>
      <c r="AP18" s="180"/>
      <c r="AQ18" s="181"/>
      <c r="AR18" s="181"/>
      <c r="AS18" s="181"/>
      <c r="AT18" s="182"/>
      <c r="AU18" s="36"/>
      <c r="AV18" s="42"/>
      <c r="AW18" s="110"/>
      <c r="AX18" s="110"/>
      <c r="AY18" s="111"/>
      <c r="AZ18" s="111"/>
      <c r="BA18" s="111"/>
      <c r="BB18" s="123"/>
    </row>
    <row r="19" spans="1:54" ht="9" customHeight="1" x14ac:dyDescent="0.15">
      <c r="B19" s="228"/>
      <c r="C19" s="230"/>
      <c r="D19" s="229"/>
      <c r="E19" s="231"/>
      <c r="F19" s="229"/>
      <c r="G19" s="229"/>
      <c r="H19" s="229"/>
      <c r="I19" s="230"/>
      <c r="J19" s="229"/>
      <c r="K19" s="229"/>
      <c r="L19" s="318" t="e">
        <f>+MID(入力シート!#REF!,加入原票①!L$53,1)</f>
        <v>#REF!</v>
      </c>
      <c r="M19" s="320" t="e">
        <f>+MID(入力シート!#REF!,加入原票①!M$53,1)</f>
        <v>#REF!</v>
      </c>
      <c r="N19" s="320" t="e">
        <f>+MID(入力シート!#REF!,加入原票①!N$53,1)</f>
        <v>#REF!</v>
      </c>
      <c r="O19" s="320" t="e">
        <f>+MID(入力シート!#REF!,加入原票①!O$53,1)</f>
        <v>#REF!</v>
      </c>
      <c r="P19" s="320" t="e">
        <f>+MID(入力シート!#REF!,加入原票①!P$53,1)</f>
        <v>#REF!</v>
      </c>
      <c r="Q19" s="320" t="e">
        <f>+MID(入力シート!#REF!,加入原票①!Q$53,1)</f>
        <v>#REF!</v>
      </c>
      <c r="R19" s="320" t="e">
        <f>+MID(入力シート!#REF!,加入原票①!R$53,1)</f>
        <v>#REF!</v>
      </c>
      <c r="S19" s="320" t="e">
        <f>+MID(入力シート!#REF!,加入原票①!S$53,1)</f>
        <v>#REF!</v>
      </c>
      <c r="T19" s="320" t="e">
        <f>+MID(入力シート!#REF!,加入原票①!T$53,1)</f>
        <v>#REF!</v>
      </c>
      <c r="U19" s="320" t="e">
        <f>+MID(入力シート!#REF!,加入原票①!U$53,1)</f>
        <v>#REF!</v>
      </c>
      <c r="V19" s="320" t="e">
        <f>+MID(入力シート!#REF!,加入原票①!V$53,1)</f>
        <v>#REF!</v>
      </c>
      <c r="W19" s="320" t="e">
        <f>+MID(入力シート!#REF!,加入原票①!W$53,1)</f>
        <v>#REF!</v>
      </c>
      <c r="X19" s="320" t="e">
        <f>+MID(入力シート!#REF!,加入原票①!X$53,1)</f>
        <v>#REF!</v>
      </c>
      <c r="Y19" s="320" t="e">
        <f>+MID(入力シート!#REF!,加入原票①!Y$53,1)</f>
        <v>#REF!</v>
      </c>
      <c r="Z19" s="324" t="e">
        <f>+MID(入力シート!#REF!,加入原票①!Z$53,1)</f>
        <v>#REF!</v>
      </c>
      <c r="AA19" s="49"/>
      <c r="AB19" s="49"/>
      <c r="AC19" s="50"/>
      <c r="AD19" s="51"/>
      <c r="AE19" s="50"/>
      <c r="AF19" s="50"/>
      <c r="AG19" s="50"/>
      <c r="AH19" s="312"/>
      <c r="AI19" s="161"/>
      <c r="AJ19" s="162"/>
      <c r="AK19" s="161"/>
      <c r="AL19" s="163"/>
      <c r="AM19" s="162"/>
      <c r="AN19" s="163"/>
      <c r="AO19" s="162"/>
      <c r="AP19" s="162"/>
      <c r="AQ19" s="161"/>
      <c r="AR19" s="163"/>
      <c r="AS19" s="162"/>
      <c r="AT19" s="162"/>
      <c r="AU19" s="52"/>
      <c r="AV19" s="53"/>
      <c r="AW19" s="54"/>
      <c r="AX19" s="54"/>
      <c r="AY19" s="55"/>
      <c r="AZ19" s="56"/>
      <c r="BA19" s="54"/>
      <c r="BB19" s="57"/>
    </row>
    <row r="20" spans="1:54" ht="11.25" customHeight="1" x14ac:dyDescent="0.15">
      <c r="B20" s="76"/>
      <c r="C20" s="77"/>
      <c r="D20" s="78"/>
      <c r="E20" s="79"/>
      <c r="F20" s="5"/>
      <c r="G20" s="78"/>
      <c r="H20" s="5"/>
      <c r="I20" s="77"/>
      <c r="J20" s="78"/>
      <c r="K20" s="5"/>
      <c r="L20" s="314" t="str">
        <f>+IF(入力シート!D23="","",入力シート!D23)</f>
        <v/>
      </c>
      <c r="M20" s="315"/>
      <c r="N20" s="315"/>
      <c r="O20" s="315"/>
      <c r="P20" s="315"/>
      <c r="Q20" s="315"/>
      <c r="R20" s="315"/>
      <c r="S20" s="315"/>
      <c r="T20" s="315"/>
      <c r="U20" s="315"/>
      <c r="V20" s="315"/>
      <c r="W20" s="315"/>
      <c r="X20" s="315"/>
      <c r="Y20" s="315"/>
      <c r="Z20" s="316"/>
      <c r="AA20" s="97"/>
      <c r="AB20" s="97"/>
      <c r="AC20" s="100"/>
      <c r="AD20" s="101"/>
      <c r="AE20" s="54"/>
      <c r="AF20" s="100"/>
      <c r="AG20" s="54"/>
      <c r="AH20" s="312"/>
      <c r="AI20" s="164"/>
      <c r="AJ20" s="165"/>
      <c r="AK20" s="166"/>
      <c r="AL20" s="167"/>
      <c r="AM20" s="168"/>
      <c r="AN20" s="169"/>
      <c r="AO20" s="170"/>
      <c r="AP20" s="168"/>
      <c r="AQ20" s="164"/>
      <c r="AR20" s="171"/>
      <c r="AS20" s="172"/>
      <c r="AT20" s="167"/>
      <c r="AU20" s="58"/>
      <c r="AV20" s="59"/>
      <c r="AW20" s="121"/>
      <c r="AX20" s="102"/>
      <c r="AY20" s="97"/>
      <c r="AZ20" s="103"/>
      <c r="BA20" s="104"/>
      <c r="BB20" s="57"/>
    </row>
    <row r="21" spans="1:54" ht="15" customHeight="1" x14ac:dyDescent="0.15">
      <c r="B21" s="80" t="str">
        <f>IF(LEN(入力シート!$C23)&lt;11-B$53,"",MID(入力シート!$C23,LEN(入力シート!$C23)-(10-B$53),1))</f>
        <v/>
      </c>
      <c r="C21" s="81" t="str">
        <f>IF(LEN(入力シート!$C23)&lt;11-C$53,"",MID(入力シート!$C23,LEN(入力シート!$C23)-(10-C$53),1))</f>
        <v/>
      </c>
      <c r="D21" s="226" t="str">
        <f>IF(LEN(入力シート!$C23)&lt;11-D$53,"",MID(入力シート!$C23,LEN(入力シート!$C23)-(10-D$53),1))</f>
        <v/>
      </c>
      <c r="E21" s="227" t="str">
        <f>IF(LEN(入力シート!$C23)&lt;11-E$53,"",MID(入力シート!$C23,LEN(入力シート!$C23)-(10-E$53),1))</f>
        <v/>
      </c>
      <c r="F21" s="82" t="str">
        <f>IF(LEN(入力シート!$C23)&lt;11-F$53,"",MID(入力シート!$C23,LEN(入力シート!$C23)-(10-F$53),1))</f>
        <v/>
      </c>
      <c r="G21" s="226" t="str">
        <f>IF(LEN(入力シート!$C23)&lt;11-G$53,"",MID(入力シート!$C23,LEN(入力シート!$C23)-(10-G$53),1))</f>
        <v/>
      </c>
      <c r="H21" s="83" t="str">
        <f>IF(LEN(入力シート!$C23)&lt;11-H$53,"",MID(入力シート!$C23,LEN(入力シート!$C23)-(10-H$53),1))</f>
        <v/>
      </c>
      <c r="I21" s="81" t="str">
        <f>IF(LEN(入力シート!$C23)&lt;11-I$53,"",MID(入力シート!$C23,LEN(入力シート!$C23)-(10-I$53),1))</f>
        <v/>
      </c>
      <c r="J21" s="226" t="str">
        <f>IF(LEN(入力シート!$C23)&lt;11-J$53,"",MID(入力シート!$C23,LEN(入力シート!$C23)-(10-J$53),1))</f>
        <v/>
      </c>
      <c r="K21" s="83" t="str">
        <f>IF(LEN(入力シート!$C23)&lt;11-K$53,"",MID(入力シート!$C23,LEN(入力シート!$C23)-(10-K$53),1))</f>
        <v/>
      </c>
      <c r="L21" s="314"/>
      <c r="M21" s="315"/>
      <c r="N21" s="315"/>
      <c r="O21" s="315"/>
      <c r="P21" s="315"/>
      <c r="Q21" s="315"/>
      <c r="R21" s="315"/>
      <c r="S21" s="315"/>
      <c r="T21" s="315"/>
      <c r="U21" s="315"/>
      <c r="V21" s="315"/>
      <c r="W21" s="315"/>
      <c r="X21" s="315"/>
      <c r="Y21" s="315"/>
      <c r="Z21" s="316"/>
      <c r="AA21" s="105" t="str">
        <f>IF(LEN(入力シート!$F23)&lt;8-AA$53,"",MID(入力シート!$F23,LEN(入力シート!$F23)-(7-AA$53),1))</f>
        <v/>
      </c>
      <c r="AB21" s="106" t="str">
        <f>IF(LEN(入力シート!$F23)&lt;8-AB$53,"",MID(入力シート!$F23,LEN(入力シート!$F23)-(7-AB$53),1))</f>
        <v/>
      </c>
      <c r="AC21" s="224" t="str">
        <f>IF(LEN(入力シート!$F23)&lt;8-AC$53,"",MID(入力シート!$F23,LEN(入力シート!$F23)-(7-AC$53),1))</f>
        <v/>
      </c>
      <c r="AD21" s="225" t="str">
        <f>IF(LEN(入力シート!$F23)&lt;8-AD$53,"",MID(入力シート!$F23,LEN(入力シート!$F23)-(7-AD$53),1))</f>
        <v/>
      </c>
      <c r="AE21" s="107" t="str">
        <f>IF(LEN(入力シート!$F23)&lt;8-AE$53,"",MID(入力シート!$F23,LEN(入力シート!$F23)-(7-AE$53),1))</f>
        <v/>
      </c>
      <c r="AF21" s="224" t="str">
        <f>IF(LEN(入力シート!$F23)&lt;8-AF$53,"",MID(入力シート!$F23,LEN(入力シート!$F23)-(7-AF$53),1))</f>
        <v/>
      </c>
      <c r="AG21" s="108" t="str">
        <f>IF(LEN(入力シート!$F23)&lt;8-AG$53,"",MID(入力シート!$F23,LEN(入力シート!$F23)-(7-AG$53),1))</f>
        <v/>
      </c>
      <c r="AH21" s="313"/>
      <c r="AI21" s="173" t="str">
        <f>+MID(入力シート!$H23,加入原票①!AI$53,1)</f>
        <v/>
      </c>
      <c r="AJ21" s="174" t="str">
        <f>+MID(入力シート!$H23,加入原票①!AJ$53,1)</f>
        <v/>
      </c>
      <c r="AK21" s="175" t="str">
        <f>+MID(入力シート!$H23,加入原票①!AK$53,1)</f>
        <v/>
      </c>
      <c r="AL21" s="176" t="str">
        <f>+MID(入力シート!$H23,加入原票①!AL$53,1)</f>
        <v/>
      </c>
      <c r="AM21" s="177" t="str">
        <f>+MID(入力シート!$H23,加入原票①!AM$53,1)</f>
        <v/>
      </c>
      <c r="AN21" s="178" t="str">
        <f>+MID(入力シート!$H23,加入原票①!AN$53,1)</f>
        <v/>
      </c>
      <c r="AO21" s="175" t="str">
        <f>+MID(入力シート!$I23,加入原票①!AO$53,1)</f>
        <v/>
      </c>
      <c r="AP21" s="174" t="str">
        <f>+MID(入力シート!$I23,加入原票①!AP$53,1)</f>
        <v/>
      </c>
      <c r="AQ21" s="175" t="str">
        <f>+MID(入力シート!$I23,加入原票①!AQ$53,1)</f>
        <v/>
      </c>
      <c r="AR21" s="176" t="str">
        <f>+MID(入力シート!$I23,加入原票①!AR$53,1)</f>
        <v/>
      </c>
      <c r="AS21" s="177" t="str">
        <f>+MID(入力シート!$I23,加入原票①!AS$53,1)</f>
        <v/>
      </c>
      <c r="AT21" s="178" t="str">
        <f>+MID(入力シート!$I23,加入原票①!AT$53,1)</f>
        <v/>
      </c>
      <c r="AU21" s="60">
        <v>2</v>
      </c>
      <c r="AV21" s="61">
        <v>0</v>
      </c>
      <c r="AW21" s="224" t="str">
        <f>+MID(入力シート!$J23,加入原票①!AW$53,1)</f>
        <v/>
      </c>
      <c r="AX21" s="108" t="str">
        <f>+MID(入力シート!$J23,加入原票①!AX$53,1)</f>
        <v/>
      </c>
      <c r="AY21" s="106" t="str">
        <f>+MID(入力シート!$J23,加入原票①!AY$53,1)</f>
        <v/>
      </c>
      <c r="AZ21" s="225" t="str">
        <f>+MID(入力シート!$J23,加入原票①!AZ$53,1)</f>
        <v/>
      </c>
      <c r="BA21" s="107" t="str">
        <f>+MID(入力シート!$J23,加入原票①!BA$53,1)</f>
        <v/>
      </c>
      <c r="BB21" s="122" t="str">
        <f>+MID(入力シート!$J23,加入原票①!BB$53,1)</f>
        <v/>
      </c>
    </row>
    <row r="22" spans="1:54" ht="8.25" customHeight="1" x14ac:dyDescent="0.15">
      <c r="B22" s="84"/>
      <c r="C22" s="85"/>
      <c r="D22" s="85"/>
      <c r="E22" s="85"/>
      <c r="F22" s="85"/>
      <c r="G22" s="85"/>
      <c r="H22" s="85"/>
      <c r="I22" s="85"/>
      <c r="J22" s="85"/>
      <c r="K22" s="85"/>
      <c r="L22" s="317" t="str">
        <f>+MID(ASC(入力シート!$E24),加入原票①!L$53,1)</f>
        <v/>
      </c>
      <c r="M22" s="319" t="str">
        <f>+MID(ASC(入力シート!$E24),加入原票①!M$53,1)</f>
        <v/>
      </c>
      <c r="N22" s="319" t="str">
        <f>+MID(ASC(入力シート!$E24),加入原票①!N$53,1)</f>
        <v/>
      </c>
      <c r="O22" s="319" t="str">
        <f>+MID(ASC(入力シート!$E24),加入原票①!O$53,1)</f>
        <v/>
      </c>
      <c r="P22" s="319" t="str">
        <f>+MID(ASC(入力シート!$E24),加入原票①!P$53,1)</f>
        <v/>
      </c>
      <c r="Q22" s="319" t="str">
        <f>+MID(ASC(入力シート!$E24),加入原票①!Q$53,1)</f>
        <v/>
      </c>
      <c r="R22" s="319" t="str">
        <f>+MID(ASC(入力シート!$E24),加入原票①!R$53,1)</f>
        <v/>
      </c>
      <c r="S22" s="319" t="str">
        <f>+MID(ASC(入力シート!$E24),加入原票①!S$53,1)</f>
        <v/>
      </c>
      <c r="T22" s="319" t="str">
        <f>+MID(ASC(入力シート!$E24),加入原票①!T$53,1)</f>
        <v/>
      </c>
      <c r="U22" s="319" t="str">
        <f>+MID(ASC(入力シート!$E24),加入原票①!U$53,1)</f>
        <v/>
      </c>
      <c r="V22" s="319" t="str">
        <f>+MID(ASC(入力シート!$E24),加入原票①!V$53,1)</f>
        <v/>
      </c>
      <c r="W22" s="319" t="str">
        <f>+MID(ASC(入力シート!$E24),加入原票①!W$53,1)</f>
        <v/>
      </c>
      <c r="X22" s="319" t="str">
        <f>+MID(ASC(入力シート!$E24),加入原票①!X$53,1)</f>
        <v/>
      </c>
      <c r="Y22" s="319" t="str">
        <f>+MID(ASC(入力シート!$E24),加入原票①!Y$53,1)</f>
        <v/>
      </c>
      <c r="Z22" s="323" t="str">
        <f>+MID(ASC(入力シート!$E24),加入原票①!Z$53,1)</f>
        <v/>
      </c>
      <c r="AA22" s="109"/>
      <c r="AB22" s="85"/>
      <c r="AC22" s="85"/>
      <c r="AD22" s="85"/>
      <c r="AE22" s="85"/>
      <c r="AF22" s="85"/>
      <c r="AG22" s="4"/>
      <c r="AH22" s="312" t="str">
        <f>IF(入力シート!G24="男",1,IF(入力シート!G24="女",2,""))</f>
        <v/>
      </c>
      <c r="AI22" s="179"/>
      <c r="AJ22" s="180"/>
      <c r="AK22" s="181"/>
      <c r="AL22" s="181"/>
      <c r="AM22" s="181"/>
      <c r="AN22" s="182"/>
      <c r="AO22" s="179"/>
      <c r="AP22" s="180"/>
      <c r="AQ22" s="181"/>
      <c r="AR22" s="181"/>
      <c r="AS22" s="181"/>
      <c r="AT22" s="182"/>
      <c r="AU22" s="36"/>
      <c r="AV22" s="42"/>
      <c r="AW22" s="110"/>
      <c r="AX22" s="110"/>
      <c r="AY22" s="111"/>
      <c r="AZ22" s="111"/>
      <c r="BA22" s="111"/>
      <c r="BB22" s="123"/>
    </row>
    <row r="23" spans="1:54" ht="9" customHeight="1" x14ac:dyDescent="0.15">
      <c r="B23" s="228"/>
      <c r="C23" s="230"/>
      <c r="D23" s="229"/>
      <c r="E23" s="231"/>
      <c r="F23" s="229"/>
      <c r="G23" s="229"/>
      <c r="H23" s="229"/>
      <c r="I23" s="230"/>
      <c r="J23" s="229"/>
      <c r="K23" s="229"/>
      <c r="L23" s="318" t="e">
        <f>+MID(入力シート!#REF!,加入原票①!L$53,1)</f>
        <v>#REF!</v>
      </c>
      <c r="M23" s="320" t="e">
        <f>+MID(入力シート!#REF!,加入原票①!M$53,1)</f>
        <v>#REF!</v>
      </c>
      <c r="N23" s="320" t="e">
        <f>+MID(入力シート!#REF!,加入原票①!N$53,1)</f>
        <v>#REF!</v>
      </c>
      <c r="O23" s="320" t="e">
        <f>+MID(入力シート!#REF!,加入原票①!O$53,1)</f>
        <v>#REF!</v>
      </c>
      <c r="P23" s="320" t="e">
        <f>+MID(入力シート!#REF!,加入原票①!P$53,1)</f>
        <v>#REF!</v>
      </c>
      <c r="Q23" s="320" t="e">
        <f>+MID(入力シート!#REF!,加入原票①!Q$53,1)</f>
        <v>#REF!</v>
      </c>
      <c r="R23" s="320" t="e">
        <f>+MID(入力シート!#REF!,加入原票①!R$53,1)</f>
        <v>#REF!</v>
      </c>
      <c r="S23" s="320" t="e">
        <f>+MID(入力シート!#REF!,加入原票①!S$53,1)</f>
        <v>#REF!</v>
      </c>
      <c r="T23" s="320" t="e">
        <f>+MID(入力シート!#REF!,加入原票①!T$53,1)</f>
        <v>#REF!</v>
      </c>
      <c r="U23" s="320" t="e">
        <f>+MID(入力シート!#REF!,加入原票①!U$53,1)</f>
        <v>#REF!</v>
      </c>
      <c r="V23" s="320" t="e">
        <f>+MID(入力シート!#REF!,加入原票①!V$53,1)</f>
        <v>#REF!</v>
      </c>
      <c r="W23" s="320" t="e">
        <f>+MID(入力シート!#REF!,加入原票①!W$53,1)</f>
        <v>#REF!</v>
      </c>
      <c r="X23" s="320" t="e">
        <f>+MID(入力シート!#REF!,加入原票①!X$53,1)</f>
        <v>#REF!</v>
      </c>
      <c r="Y23" s="320" t="e">
        <f>+MID(入力シート!#REF!,加入原票①!Y$53,1)</f>
        <v>#REF!</v>
      </c>
      <c r="Z23" s="324" t="e">
        <f>+MID(入力シート!#REF!,加入原票①!Z$53,1)</f>
        <v>#REF!</v>
      </c>
      <c r="AA23" s="6"/>
      <c r="AB23" s="6"/>
      <c r="AC23" s="229"/>
      <c r="AD23" s="7"/>
      <c r="AE23" s="229"/>
      <c r="AF23" s="229"/>
      <c r="AG23" s="229"/>
      <c r="AH23" s="312"/>
      <c r="AI23" s="183"/>
      <c r="AJ23" s="184"/>
      <c r="AK23" s="183"/>
      <c r="AL23" s="185"/>
      <c r="AM23" s="184"/>
      <c r="AN23" s="185"/>
      <c r="AO23" s="184"/>
      <c r="AP23" s="184"/>
      <c r="AQ23" s="183"/>
      <c r="AR23" s="185"/>
      <c r="AS23" s="184"/>
      <c r="AT23" s="184"/>
      <c r="AU23" s="33"/>
      <c r="AV23" s="39"/>
      <c r="AW23" s="5"/>
      <c r="AX23" s="5"/>
      <c r="AY23" s="233"/>
      <c r="AZ23" s="234"/>
      <c r="BA23" s="5"/>
      <c r="BB23" s="10"/>
    </row>
    <row r="24" spans="1:54" ht="11.25" customHeight="1" x14ac:dyDescent="0.15">
      <c r="B24" s="76"/>
      <c r="C24" s="77"/>
      <c r="D24" s="78"/>
      <c r="E24" s="79"/>
      <c r="F24" s="5"/>
      <c r="G24" s="78"/>
      <c r="H24" s="5"/>
      <c r="I24" s="77"/>
      <c r="J24" s="78"/>
      <c r="K24" s="5"/>
      <c r="L24" s="314" t="str">
        <f>+IF(入力シート!D24="","",入力シート!D24)</f>
        <v/>
      </c>
      <c r="M24" s="315"/>
      <c r="N24" s="315"/>
      <c r="O24" s="315"/>
      <c r="P24" s="315"/>
      <c r="Q24" s="315"/>
      <c r="R24" s="315"/>
      <c r="S24" s="315"/>
      <c r="T24" s="315"/>
      <c r="U24" s="315"/>
      <c r="V24" s="315"/>
      <c r="W24" s="315"/>
      <c r="X24" s="315"/>
      <c r="Y24" s="315"/>
      <c r="Z24" s="316"/>
      <c r="AA24" s="77"/>
      <c r="AB24" s="77"/>
      <c r="AC24" s="78"/>
      <c r="AD24" s="79"/>
      <c r="AE24" s="5"/>
      <c r="AF24" s="78"/>
      <c r="AG24" s="5"/>
      <c r="AH24" s="312"/>
      <c r="AI24" s="186"/>
      <c r="AJ24" s="187"/>
      <c r="AK24" s="188"/>
      <c r="AL24" s="189"/>
      <c r="AM24" s="190"/>
      <c r="AN24" s="191"/>
      <c r="AO24" s="192"/>
      <c r="AP24" s="190"/>
      <c r="AQ24" s="186"/>
      <c r="AR24" s="193"/>
      <c r="AS24" s="194"/>
      <c r="AT24" s="189"/>
      <c r="AU24" s="34"/>
      <c r="AV24" s="40"/>
      <c r="AW24" s="92"/>
      <c r="AX24" s="112"/>
      <c r="AY24" s="77"/>
      <c r="AZ24" s="113"/>
      <c r="BA24" s="114"/>
      <c r="BB24" s="10"/>
    </row>
    <row r="25" spans="1:54" ht="15" customHeight="1" x14ac:dyDescent="0.15">
      <c r="B25" s="80" t="str">
        <f>IF(LEN(入力シート!$C24)&lt;11-B$53,"",MID(入力シート!$C24,LEN(入力シート!$C24)-(10-B$53),1))</f>
        <v/>
      </c>
      <c r="C25" s="81" t="str">
        <f>IF(LEN(入力シート!$C24)&lt;11-C$53,"",MID(入力シート!$C24,LEN(入力シート!$C24)-(10-C$53),1))</f>
        <v/>
      </c>
      <c r="D25" s="226" t="str">
        <f>IF(LEN(入力シート!$C24)&lt;11-D$53,"",MID(入力シート!$C24,LEN(入力シート!$C24)-(10-D$53),1))</f>
        <v/>
      </c>
      <c r="E25" s="227" t="str">
        <f>IF(LEN(入力シート!$C24)&lt;11-E$53,"",MID(入力シート!$C24,LEN(入力シート!$C24)-(10-E$53),1))</f>
        <v/>
      </c>
      <c r="F25" s="82" t="str">
        <f>IF(LEN(入力シート!$C24)&lt;11-F$53,"",MID(入力シート!$C24,LEN(入力シート!$C24)-(10-F$53),1))</f>
        <v/>
      </c>
      <c r="G25" s="226" t="str">
        <f>IF(LEN(入力シート!$C24)&lt;11-G$53,"",MID(入力シート!$C24,LEN(入力シート!$C24)-(10-G$53),1))</f>
        <v/>
      </c>
      <c r="H25" s="83" t="str">
        <f>IF(LEN(入力シート!$C24)&lt;11-H$53,"",MID(入力シート!$C24,LEN(入力シート!$C24)-(10-H$53),1))</f>
        <v/>
      </c>
      <c r="I25" s="81" t="str">
        <f>IF(LEN(入力シート!$C24)&lt;11-I$53,"",MID(入力シート!$C24,LEN(入力シート!$C24)-(10-I$53),1))</f>
        <v/>
      </c>
      <c r="J25" s="226" t="str">
        <f>IF(LEN(入力シート!$C24)&lt;11-J$53,"",MID(入力シート!$C24,LEN(入力シート!$C24)-(10-J$53),1))</f>
        <v/>
      </c>
      <c r="K25" s="83" t="str">
        <f>IF(LEN(入力シート!$C24)&lt;11-K$53,"",MID(入力シート!$C24,LEN(入力シート!$C24)-(10-K$53),1))</f>
        <v/>
      </c>
      <c r="L25" s="314"/>
      <c r="M25" s="315"/>
      <c r="N25" s="315"/>
      <c r="O25" s="315"/>
      <c r="P25" s="315"/>
      <c r="Q25" s="315"/>
      <c r="R25" s="315"/>
      <c r="S25" s="315"/>
      <c r="T25" s="315"/>
      <c r="U25" s="315"/>
      <c r="V25" s="315"/>
      <c r="W25" s="315"/>
      <c r="X25" s="315"/>
      <c r="Y25" s="315"/>
      <c r="Z25" s="316"/>
      <c r="AA25" s="115" t="str">
        <f>IF(LEN(入力シート!$F24)&lt;8-AA$53,"",MID(入力シート!$F24,LEN(入力シート!$F24)-(7-AA$53),1))</f>
        <v/>
      </c>
      <c r="AB25" s="81" t="str">
        <f>IF(LEN(入力シート!$F24)&lt;8-AB$53,"",MID(入力シート!$F24,LEN(入力シート!$F24)-(7-AB$53),1))</f>
        <v/>
      </c>
      <c r="AC25" s="226" t="str">
        <f>IF(LEN(入力シート!$F24)&lt;8-AC$53,"",MID(入力シート!$F24,LEN(入力シート!$F24)-(7-AC$53),1))</f>
        <v/>
      </c>
      <c r="AD25" s="227" t="str">
        <f>IF(LEN(入力シート!$F24)&lt;8-AD$53,"",MID(入力シート!$F24,LEN(入力シート!$F24)-(7-AD$53),1))</f>
        <v/>
      </c>
      <c r="AE25" s="82" t="str">
        <f>IF(LEN(入力シート!$F24)&lt;8-AE$53,"",MID(入力シート!$F24,LEN(入力シート!$F24)-(7-AE$53),1))</f>
        <v/>
      </c>
      <c r="AF25" s="226" t="str">
        <f>IF(LEN(入力シート!$F24)&lt;8-AF$53,"",MID(入力シート!$F24,LEN(入力シート!$F24)-(7-AF$53),1))</f>
        <v/>
      </c>
      <c r="AG25" s="83" t="str">
        <f>IF(LEN(入力シート!$F24)&lt;8-AG$53,"",MID(入力シート!$F24,LEN(入力シート!$F24)-(7-AG$53),1))</f>
        <v/>
      </c>
      <c r="AH25" s="313"/>
      <c r="AI25" s="195" t="str">
        <f>+MID(入力シート!$H24,加入原票①!AI$53,1)</f>
        <v/>
      </c>
      <c r="AJ25" s="196" t="str">
        <f>+MID(入力シート!$H24,加入原票①!AJ$53,1)</f>
        <v/>
      </c>
      <c r="AK25" s="197" t="str">
        <f>+MID(入力シート!$H24,加入原票①!AK$53,1)</f>
        <v/>
      </c>
      <c r="AL25" s="198" t="str">
        <f>+MID(入力シート!$H24,加入原票①!AL$53,1)</f>
        <v/>
      </c>
      <c r="AM25" s="199" t="str">
        <f>+MID(入力シート!$H24,加入原票①!AM$53,1)</f>
        <v/>
      </c>
      <c r="AN25" s="200" t="str">
        <f>+MID(入力シート!$H24,加入原票①!AN$53,1)</f>
        <v/>
      </c>
      <c r="AO25" s="197" t="str">
        <f>+MID(入力シート!$I24,加入原票①!AO$53,1)</f>
        <v/>
      </c>
      <c r="AP25" s="199" t="str">
        <f>+MID(入力シート!$I24,加入原票①!AP$53,1)</f>
        <v/>
      </c>
      <c r="AQ25" s="195" t="str">
        <f>+MID(入力シート!$I24,加入原票①!AQ$53,1)</f>
        <v/>
      </c>
      <c r="AR25" s="200" t="str">
        <f>+MID(入力シート!$I24,加入原票①!AR$53,1)</f>
        <v/>
      </c>
      <c r="AS25" s="201" t="str">
        <f>+MID(入力シート!$I24,加入原票①!AS$53,1)</f>
        <v/>
      </c>
      <c r="AT25" s="198" t="str">
        <f>+MID(入力シート!$I24,加入原票①!AT$53,1)</f>
        <v/>
      </c>
      <c r="AU25" s="35">
        <v>2</v>
      </c>
      <c r="AV25" s="41">
        <v>0</v>
      </c>
      <c r="AW25" s="226" t="str">
        <f>+MID(入力シート!$J24,加入原票①!AW$53,1)</f>
        <v/>
      </c>
      <c r="AX25" s="83" t="str">
        <f>+MID(入力シート!$J24,加入原票①!AX$53,1)</f>
        <v/>
      </c>
      <c r="AY25" s="81" t="str">
        <f>+MID(入力シート!$J24,加入原票①!AY$53,1)</f>
        <v/>
      </c>
      <c r="AZ25" s="227" t="str">
        <f>+MID(入力シート!$J24,加入原票①!AZ$53,1)</f>
        <v/>
      </c>
      <c r="BA25" s="82" t="str">
        <f>+MID(入力シート!$J24,加入原票①!BA$53,1)</f>
        <v/>
      </c>
      <c r="BB25" s="124" t="str">
        <f>+MID(入力シート!$J24,加入原票①!BB$53,1)</f>
        <v/>
      </c>
    </row>
    <row r="26" spans="1:54" ht="8.25" customHeight="1" x14ac:dyDescent="0.15">
      <c r="B26" s="84"/>
      <c r="C26" s="85"/>
      <c r="D26" s="85"/>
      <c r="E26" s="85"/>
      <c r="F26" s="85"/>
      <c r="G26" s="85"/>
      <c r="H26" s="85"/>
      <c r="I26" s="85"/>
      <c r="J26" s="85"/>
      <c r="K26" s="85"/>
      <c r="L26" s="317" t="str">
        <f>+MID(ASC(入力シート!$E25),加入原票①!L$53,1)</f>
        <v/>
      </c>
      <c r="M26" s="319" t="str">
        <f>+MID(ASC(入力シート!$E25),加入原票①!M$53,1)</f>
        <v/>
      </c>
      <c r="N26" s="319" t="str">
        <f>+MID(ASC(入力シート!$E25),加入原票①!N$53,1)</f>
        <v/>
      </c>
      <c r="O26" s="319" t="str">
        <f>+MID(ASC(入力シート!$E25),加入原票①!O$53,1)</f>
        <v/>
      </c>
      <c r="P26" s="319" t="str">
        <f>+MID(ASC(入力シート!$E25),加入原票①!P$53,1)</f>
        <v/>
      </c>
      <c r="Q26" s="319" t="str">
        <f>+MID(ASC(入力シート!$E25),加入原票①!Q$53,1)</f>
        <v/>
      </c>
      <c r="R26" s="319" t="str">
        <f>+MID(ASC(入力シート!$E25),加入原票①!R$53,1)</f>
        <v/>
      </c>
      <c r="S26" s="319" t="str">
        <f>+MID(ASC(入力シート!$E25),加入原票①!S$53,1)</f>
        <v/>
      </c>
      <c r="T26" s="319" t="str">
        <f>+MID(ASC(入力シート!$E25),加入原票①!T$53,1)</f>
        <v/>
      </c>
      <c r="U26" s="319" t="str">
        <f>+MID(ASC(入力シート!$E25),加入原票①!U$53,1)</f>
        <v/>
      </c>
      <c r="V26" s="319" t="str">
        <f>+MID(ASC(入力シート!$E25),加入原票①!V$53,1)</f>
        <v/>
      </c>
      <c r="W26" s="319" t="str">
        <f>+MID(ASC(入力シート!$E25),加入原票①!W$53,1)</f>
        <v/>
      </c>
      <c r="X26" s="319" t="str">
        <f>+MID(ASC(入力シート!$E25),加入原票①!X$53,1)</f>
        <v/>
      </c>
      <c r="Y26" s="319" t="str">
        <f>+MID(ASC(入力シート!$E25),加入原票①!Y$53,1)</f>
        <v/>
      </c>
      <c r="Z26" s="323" t="str">
        <f>+MID(ASC(入力シート!$E25),加入原票①!Z$53,1)</f>
        <v/>
      </c>
      <c r="AA26" s="109"/>
      <c r="AB26" s="85"/>
      <c r="AC26" s="85"/>
      <c r="AD26" s="85"/>
      <c r="AE26" s="85"/>
      <c r="AF26" s="85"/>
      <c r="AG26" s="4"/>
      <c r="AH26" s="312" t="str">
        <f>IF(入力シート!G25="男",1,IF(入力シート!G25="女",2,""))</f>
        <v/>
      </c>
      <c r="AI26" s="179"/>
      <c r="AJ26" s="180"/>
      <c r="AK26" s="181"/>
      <c r="AL26" s="181"/>
      <c r="AM26" s="181"/>
      <c r="AN26" s="182"/>
      <c r="AO26" s="179"/>
      <c r="AP26" s="180"/>
      <c r="AQ26" s="181"/>
      <c r="AR26" s="181"/>
      <c r="AS26" s="181"/>
      <c r="AT26" s="182"/>
      <c r="AU26" s="36"/>
      <c r="AV26" s="42"/>
      <c r="AW26" s="110"/>
      <c r="AX26" s="110"/>
      <c r="AY26" s="111"/>
      <c r="AZ26" s="111"/>
      <c r="BA26" s="111"/>
      <c r="BB26" s="123"/>
    </row>
    <row r="27" spans="1:54" ht="9" customHeight="1" x14ac:dyDescent="0.15">
      <c r="B27" s="228"/>
      <c r="C27" s="230"/>
      <c r="D27" s="229"/>
      <c r="E27" s="231"/>
      <c r="F27" s="229"/>
      <c r="G27" s="229"/>
      <c r="H27" s="229"/>
      <c r="I27" s="230"/>
      <c r="J27" s="229"/>
      <c r="K27" s="229"/>
      <c r="L27" s="318" t="e">
        <f>+MID(入力シート!#REF!,加入原票①!L$53,1)</f>
        <v>#REF!</v>
      </c>
      <c r="M27" s="320" t="e">
        <f>+MID(入力シート!#REF!,加入原票①!M$53,1)</f>
        <v>#REF!</v>
      </c>
      <c r="N27" s="320" t="e">
        <f>+MID(入力シート!#REF!,加入原票①!N$53,1)</f>
        <v>#REF!</v>
      </c>
      <c r="O27" s="320" t="e">
        <f>+MID(入力シート!#REF!,加入原票①!O$53,1)</f>
        <v>#REF!</v>
      </c>
      <c r="P27" s="320" t="e">
        <f>+MID(入力シート!#REF!,加入原票①!P$53,1)</f>
        <v>#REF!</v>
      </c>
      <c r="Q27" s="320" t="e">
        <f>+MID(入力シート!#REF!,加入原票①!Q$53,1)</f>
        <v>#REF!</v>
      </c>
      <c r="R27" s="320" t="e">
        <f>+MID(入力シート!#REF!,加入原票①!R$53,1)</f>
        <v>#REF!</v>
      </c>
      <c r="S27" s="320" t="e">
        <f>+MID(入力シート!#REF!,加入原票①!S$53,1)</f>
        <v>#REF!</v>
      </c>
      <c r="T27" s="320" t="e">
        <f>+MID(入力シート!#REF!,加入原票①!T$53,1)</f>
        <v>#REF!</v>
      </c>
      <c r="U27" s="320" t="e">
        <f>+MID(入力シート!#REF!,加入原票①!U$53,1)</f>
        <v>#REF!</v>
      </c>
      <c r="V27" s="320" t="e">
        <f>+MID(入力シート!#REF!,加入原票①!V$53,1)</f>
        <v>#REF!</v>
      </c>
      <c r="W27" s="320" t="e">
        <f>+MID(入力シート!#REF!,加入原票①!W$53,1)</f>
        <v>#REF!</v>
      </c>
      <c r="X27" s="320" t="e">
        <f>+MID(入力シート!#REF!,加入原票①!X$53,1)</f>
        <v>#REF!</v>
      </c>
      <c r="Y27" s="320" t="e">
        <f>+MID(入力シート!#REF!,加入原票①!Y$53,1)</f>
        <v>#REF!</v>
      </c>
      <c r="Z27" s="324" t="e">
        <f>+MID(入力シート!#REF!,加入原票①!Z$53,1)</f>
        <v>#REF!</v>
      </c>
      <c r="AA27" s="6"/>
      <c r="AB27" s="6"/>
      <c r="AC27" s="229"/>
      <c r="AD27" s="7"/>
      <c r="AE27" s="229"/>
      <c r="AF27" s="229"/>
      <c r="AG27" s="229"/>
      <c r="AH27" s="312"/>
      <c r="AI27" s="183"/>
      <c r="AJ27" s="184"/>
      <c r="AK27" s="183"/>
      <c r="AL27" s="185"/>
      <c r="AM27" s="184"/>
      <c r="AN27" s="185"/>
      <c r="AO27" s="184"/>
      <c r="AP27" s="184"/>
      <c r="AQ27" s="183"/>
      <c r="AR27" s="185"/>
      <c r="AS27" s="184"/>
      <c r="AT27" s="184"/>
      <c r="AU27" s="33"/>
      <c r="AV27" s="39"/>
      <c r="AW27" s="5"/>
      <c r="AX27" s="5"/>
      <c r="AY27" s="233"/>
      <c r="AZ27" s="234"/>
      <c r="BA27" s="5"/>
      <c r="BB27" s="10"/>
    </row>
    <row r="28" spans="1:54" ht="11.25" customHeight="1" x14ac:dyDescent="0.15">
      <c r="B28" s="76"/>
      <c r="C28" s="77"/>
      <c r="D28" s="78"/>
      <c r="E28" s="79"/>
      <c r="F28" s="5"/>
      <c r="G28" s="78"/>
      <c r="H28" s="5"/>
      <c r="I28" s="77"/>
      <c r="J28" s="78"/>
      <c r="K28" s="5"/>
      <c r="L28" s="314" t="str">
        <f>+IF(入力シート!D25="","",入力シート!D25)</f>
        <v/>
      </c>
      <c r="M28" s="315"/>
      <c r="N28" s="315"/>
      <c r="O28" s="315"/>
      <c r="P28" s="315"/>
      <c r="Q28" s="315"/>
      <c r="R28" s="315"/>
      <c r="S28" s="315"/>
      <c r="T28" s="315"/>
      <c r="U28" s="315"/>
      <c r="V28" s="315"/>
      <c r="W28" s="315"/>
      <c r="X28" s="315"/>
      <c r="Y28" s="315"/>
      <c r="Z28" s="316"/>
      <c r="AA28" s="77"/>
      <c r="AB28" s="77"/>
      <c r="AC28" s="78"/>
      <c r="AD28" s="79"/>
      <c r="AE28" s="5"/>
      <c r="AF28" s="78"/>
      <c r="AG28" s="5"/>
      <c r="AH28" s="312"/>
      <c r="AI28" s="186"/>
      <c r="AJ28" s="187"/>
      <c r="AK28" s="188"/>
      <c r="AL28" s="189"/>
      <c r="AM28" s="190"/>
      <c r="AN28" s="191"/>
      <c r="AO28" s="192"/>
      <c r="AP28" s="190"/>
      <c r="AQ28" s="186"/>
      <c r="AR28" s="193"/>
      <c r="AS28" s="194"/>
      <c r="AT28" s="189"/>
      <c r="AU28" s="34"/>
      <c r="AV28" s="40"/>
      <c r="AW28" s="92"/>
      <c r="AX28" s="112"/>
      <c r="AY28" s="77"/>
      <c r="AZ28" s="113"/>
      <c r="BA28" s="114"/>
      <c r="BB28" s="10"/>
    </row>
    <row r="29" spans="1:54" ht="15" customHeight="1" thickBot="1" x14ac:dyDescent="0.2">
      <c r="A29" s="12">
        <v>5</v>
      </c>
      <c r="B29" s="86" t="str">
        <f>IF(LEN(入力シート!$C25)&lt;11-B$53,"",MID(入力シート!$C25,LEN(入力シート!$C25)-(10-B$53),1))</f>
        <v/>
      </c>
      <c r="C29" s="87" t="str">
        <f>IF(LEN(入力シート!$C25)&lt;11-C$53,"",MID(入力シート!$C25,LEN(入力シート!$C25)-(10-C$53),1))</f>
        <v/>
      </c>
      <c r="D29" s="88" t="str">
        <f>IF(LEN(入力シート!$C25)&lt;11-D$53,"",MID(入力シート!$C25,LEN(入力シート!$C25)-(10-D$53),1))</f>
        <v/>
      </c>
      <c r="E29" s="89" t="str">
        <f>IF(LEN(入力シート!$C25)&lt;11-E$53,"",MID(入力シート!$C25,LEN(入力シート!$C25)-(10-E$53),1))</f>
        <v/>
      </c>
      <c r="F29" s="90" t="str">
        <f>IF(LEN(入力シート!$C25)&lt;11-F$53,"",MID(入力シート!$C25,LEN(入力シート!$C25)-(10-F$53),1))</f>
        <v/>
      </c>
      <c r="G29" s="88" t="str">
        <f>IF(LEN(入力シート!$C25)&lt;11-G$53,"",MID(入力シート!$C25,LEN(入力シート!$C25)-(10-G$53),1))</f>
        <v/>
      </c>
      <c r="H29" s="91" t="str">
        <f>IF(LEN(入力シート!$C25)&lt;11-H$53,"",MID(入力シート!$C25,LEN(入力シート!$C25)-(10-H$53),1))</f>
        <v/>
      </c>
      <c r="I29" s="87" t="str">
        <f>IF(LEN(入力シート!$C25)&lt;11-I$53,"",MID(入力シート!$C25,LEN(入力シート!$C25)-(10-I$53),1))</f>
        <v/>
      </c>
      <c r="J29" s="88" t="str">
        <f>IF(LEN(入力シート!$C25)&lt;11-J$53,"",MID(入力シート!$C25,LEN(入力シート!$C25)-(10-J$53),1))</f>
        <v/>
      </c>
      <c r="K29" s="91" t="str">
        <f>IF(LEN(入力シート!$C25)&lt;11-K$53,"",MID(入力シート!$C25,LEN(入力シート!$C25)-(10-K$53),1))</f>
        <v/>
      </c>
      <c r="L29" s="326"/>
      <c r="M29" s="327"/>
      <c r="N29" s="327"/>
      <c r="O29" s="327"/>
      <c r="P29" s="327"/>
      <c r="Q29" s="327"/>
      <c r="R29" s="327"/>
      <c r="S29" s="327"/>
      <c r="T29" s="327"/>
      <c r="U29" s="327"/>
      <c r="V29" s="327"/>
      <c r="W29" s="327"/>
      <c r="X29" s="327"/>
      <c r="Y29" s="327"/>
      <c r="Z29" s="328"/>
      <c r="AA29" s="116" t="str">
        <f>IF(LEN(入力シート!$F25)&lt;8-AA$53,"",MID(入力シート!$F25,LEN(入力シート!$F25)-(7-AA$53),1))</f>
        <v/>
      </c>
      <c r="AB29" s="87" t="str">
        <f>IF(LEN(入力シート!$F25)&lt;8-AB$53,"",MID(入力シート!$F25,LEN(入力シート!$F25)-(7-AB$53),1))</f>
        <v/>
      </c>
      <c r="AC29" s="88" t="str">
        <f>IF(LEN(入力シート!$F25)&lt;8-AC$53,"",MID(入力シート!$F25,LEN(入力シート!$F25)-(7-AC$53),1))</f>
        <v/>
      </c>
      <c r="AD29" s="89" t="str">
        <f>IF(LEN(入力シート!$F25)&lt;8-AD$53,"",MID(入力シート!$F25,LEN(入力シート!$F25)-(7-AD$53),1))</f>
        <v/>
      </c>
      <c r="AE29" s="90" t="str">
        <f>IF(LEN(入力シート!$F25)&lt;8-AE$53,"",MID(入力シート!$F25,LEN(入力シート!$F25)-(7-AE$53),1))</f>
        <v/>
      </c>
      <c r="AF29" s="88" t="str">
        <f>IF(LEN(入力シート!$F25)&lt;8-AF$53,"",MID(入力シート!$F25,LEN(入力シート!$F25)-(7-AF$53),1))</f>
        <v/>
      </c>
      <c r="AG29" s="91" t="str">
        <f>IF(LEN(入力シート!$F25)&lt;8-AG$53,"",MID(入力シート!$F25,LEN(入力シート!$F25)-(7-AG$53),1))</f>
        <v/>
      </c>
      <c r="AH29" s="325"/>
      <c r="AI29" s="202" t="str">
        <f>+MID(入力シート!$H25,加入原票①!AI$53,1)</f>
        <v/>
      </c>
      <c r="AJ29" s="203" t="str">
        <f>+MID(入力シート!$H25,加入原票①!AJ$53,1)</f>
        <v/>
      </c>
      <c r="AK29" s="204" t="str">
        <f>+MID(入力シート!$H25,加入原票①!AK$53,1)</f>
        <v/>
      </c>
      <c r="AL29" s="205" t="str">
        <f>+MID(入力シート!$H25,加入原票①!AL$53,1)</f>
        <v/>
      </c>
      <c r="AM29" s="212" t="str">
        <f>+MID(入力シート!$H25,加入原票①!AM$53,1)</f>
        <v/>
      </c>
      <c r="AN29" s="205" t="str">
        <f>+MID(入力シート!$H25,加入原票①!AN$53,1)</f>
        <v/>
      </c>
      <c r="AO29" s="204" t="str">
        <f>+MID(入力シート!$I25,加入原票①!AO$53,1)</f>
        <v/>
      </c>
      <c r="AP29" s="207" t="str">
        <f>+MID(入力シート!$I25,加入原票①!AP$53,1)</f>
        <v/>
      </c>
      <c r="AQ29" s="202" t="str">
        <f>+MID(入力シート!$I25,加入原票①!AQ$53,1)</f>
        <v/>
      </c>
      <c r="AR29" s="205" t="str">
        <f>+MID(入力シート!$I25,加入原票①!AR$53,1)</f>
        <v/>
      </c>
      <c r="AS29" s="206" t="str">
        <f>+MID(入力シート!$I25,加入原票①!AS$53,1)</f>
        <v/>
      </c>
      <c r="AT29" s="207" t="str">
        <f>+MID(入力シート!$I25,加入原票①!AT$53,1)</f>
        <v/>
      </c>
      <c r="AU29" s="37">
        <v>2</v>
      </c>
      <c r="AV29" s="43">
        <v>0</v>
      </c>
      <c r="AW29" s="88" t="str">
        <f>+MID(入力シート!$J25,加入原票①!AW$53,1)</f>
        <v/>
      </c>
      <c r="AX29" s="91" t="str">
        <f>+MID(入力シート!$J25,加入原票①!AX$53,1)</f>
        <v/>
      </c>
      <c r="AY29" s="87" t="str">
        <f>+MID(入力シート!$J25,加入原票①!AY$53,1)</f>
        <v/>
      </c>
      <c r="AZ29" s="89" t="str">
        <f>+MID(入力シート!$J25,加入原票①!AZ$53,1)</f>
        <v/>
      </c>
      <c r="BA29" s="90" t="str">
        <f>+MID(入力シート!$J25,加入原票①!BA$53,1)</f>
        <v/>
      </c>
      <c r="BB29" s="125" t="str">
        <f>+MID(入力シート!$J25,加入原票①!BB$53,1)</f>
        <v/>
      </c>
    </row>
    <row r="30" spans="1:54" ht="8.25" customHeight="1" x14ac:dyDescent="0.15">
      <c r="B30" s="93"/>
      <c r="C30" s="94"/>
      <c r="D30" s="94"/>
      <c r="E30" s="94"/>
      <c r="F30" s="94"/>
      <c r="G30" s="94"/>
      <c r="H30" s="94"/>
      <c r="I30" s="94"/>
      <c r="J30" s="94"/>
      <c r="K30" s="94"/>
      <c r="L30" s="329" t="str">
        <f>+MID(ASC(入力シート!$E26),加入原票①!L$53,1)</f>
        <v/>
      </c>
      <c r="M30" s="330" t="str">
        <f>+MID(ASC(入力シート!$E26),加入原票①!M$53,1)</f>
        <v/>
      </c>
      <c r="N30" s="330" t="str">
        <f>+MID(ASC(入力シート!$E26),加入原票①!N$53,1)</f>
        <v/>
      </c>
      <c r="O30" s="330" t="str">
        <f>+MID(ASC(入力シート!$E26),加入原票①!O$53,1)</f>
        <v/>
      </c>
      <c r="P30" s="330" t="str">
        <f>+MID(ASC(入力シート!$E26),加入原票①!P$53,1)</f>
        <v/>
      </c>
      <c r="Q30" s="330" t="str">
        <f>+MID(ASC(入力シート!$E26),加入原票①!Q$53,1)</f>
        <v/>
      </c>
      <c r="R30" s="330" t="str">
        <f>+MID(ASC(入力シート!$E26),加入原票①!R$53,1)</f>
        <v/>
      </c>
      <c r="S30" s="330" t="str">
        <f>+MID(ASC(入力シート!$E26),加入原票①!S$53,1)</f>
        <v/>
      </c>
      <c r="T30" s="330" t="str">
        <f>+MID(ASC(入力シート!$E26),加入原票①!T$53,1)</f>
        <v/>
      </c>
      <c r="U30" s="330" t="str">
        <f>+MID(ASC(入力シート!$E26),加入原票①!U$53,1)</f>
        <v/>
      </c>
      <c r="V30" s="330" t="str">
        <f>+MID(ASC(入力シート!$E26),加入原票①!V$53,1)</f>
        <v/>
      </c>
      <c r="W30" s="330" t="str">
        <f>+MID(ASC(入力シート!$E26),加入原票①!W$53,1)</f>
        <v/>
      </c>
      <c r="X30" s="330" t="str">
        <f>+MID(ASC(入力シート!$E26),加入原票①!X$53,1)</f>
        <v/>
      </c>
      <c r="Y30" s="330" t="str">
        <f>+MID(ASC(入力シート!$E26),加入原票①!Y$53,1)</f>
        <v/>
      </c>
      <c r="Z30" s="331" t="str">
        <f>+MID(ASC(入力シート!$E26),加入原票①!Z$53,1)</f>
        <v/>
      </c>
      <c r="AA30" s="117"/>
      <c r="AB30" s="94"/>
      <c r="AC30" s="94"/>
      <c r="AD30" s="94"/>
      <c r="AE30" s="94"/>
      <c r="AF30" s="94"/>
      <c r="AG30" s="11"/>
      <c r="AH30" s="332" t="str">
        <f>IF(入力シート!G26="男",1,IF(入力シート!G26="女",2,""))</f>
        <v/>
      </c>
      <c r="AI30" s="208"/>
      <c r="AJ30" s="209"/>
      <c r="AK30" s="210"/>
      <c r="AL30" s="210"/>
      <c r="AM30" s="210"/>
      <c r="AN30" s="211"/>
      <c r="AO30" s="208"/>
      <c r="AP30" s="209"/>
      <c r="AQ30" s="210"/>
      <c r="AR30" s="210"/>
      <c r="AS30" s="210"/>
      <c r="AT30" s="211"/>
      <c r="AU30" s="38"/>
      <c r="AV30" s="44"/>
      <c r="AW30" s="118"/>
      <c r="AX30" s="118"/>
      <c r="AY30" s="119"/>
      <c r="AZ30" s="119"/>
      <c r="BA30" s="119"/>
      <c r="BB30" s="126"/>
    </row>
    <row r="31" spans="1:54" ht="9" customHeight="1" x14ac:dyDescent="0.15">
      <c r="B31" s="228"/>
      <c r="C31" s="230"/>
      <c r="D31" s="229"/>
      <c r="E31" s="231"/>
      <c r="F31" s="229"/>
      <c r="G31" s="229"/>
      <c r="H31" s="229"/>
      <c r="I31" s="230"/>
      <c r="J31" s="229"/>
      <c r="K31" s="229"/>
      <c r="L31" s="318" t="e">
        <f>+MID(入力シート!#REF!,加入原票①!L$53,1)</f>
        <v>#REF!</v>
      </c>
      <c r="M31" s="320" t="e">
        <f>+MID(入力シート!#REF!,加入原票①!M$53,1)</f>
        <v>#REF!</v>
      </c>
      <c r="N31" s="320" t="e">
        <f>+MID(入力シート!#REF!,加入原票①!N$53,1)</f>
        <v>#REF!</v>
      </c>
      <c r="O31" s="320" t="e">
        <f>+MID(入力シート!#REF!,加入原票①!O$53,1)</f>
        <v>#REF!</v>
      </c>
      <c r="P31" s="320" t="e">
        <f>+MID(入力シート!#REF!,加入原票①!P$53,1)</f>
        <v>#REF!</v>
      </c>
      <c r="Q31" s="320" t="e">
        <f>+MID(入力シート!#REF!,加入原票①!Q$53,1)</f>
        <v>#REF!</v>
      </c>
      <c r="R31" s="320" t="e">
        <f>+MID(入力シート!#REF!,加入原票①!R$53,1)</f>
        <v>#REF!</v>
      </c>
      <c r="S31" s="320" t="e">
        <f>+MID(入力シート!#REF!,加入原票①!S$53,1)</f>
        <v>#REF!</v>
      </c>
      <c r="T31" s="320" t="e">
        <f>+MID(入力シート!#REF!,加入原票①!T$53,1)</f>
        <v>#REF!</v>
      </c>
      <c r="U31" s="320" t="e">
        <f>+MID(入力シート!#REF!,加入原票①!U$53,1)</f>
        <v>#REF!</v>
      </c>
      <c r="V31" s="320" t="e">
        <f>+MID(入力シート!#REF!,加入原票①!V$53,1)</f>
        <v>#REF!</v>
      </c>
      <c r="W31" s="320" t="e">
        <f>+MID(入力シート!#REF!,加入原票①!W$53,1)</f>
        <v>#REF!</v>
      </c>
      <c r="X31" s="320" t="e">
        <f>+MID(入力シート!#REF!,加入原票①!X$53,1)</f>
        <v>#REF!</v>
      </c>
      <c r="Y31" s="320" t="e">
        <f>+MID(入力シート!#REF!,加入原票①!Y$53,1)</f>
        <v>#REF!</v>
      </c>
      <c r="Z31" s="324" t="e">
        <f>+MID(入力シート!#REF!,加入原票①!Z$53,1)</f>
        <v>#REF!</v>
      </c>
      <c r="AA31" s="6"/>
      <c r="AB31" s="6"/>
      <c r="AC31" s="229"/>
      <c r="AD31" s="7"/>
      <c r="AE31" s="229"/>
      <c r="AF31" s="229"/>
      <c r="AG31" s="229"/>
      <c r="AH31" s="312"/>
      <c r="AI31" s="183"/>
      <c r="AJ31" s="184"/>
      <c r="AK31" s="183"/>
      <c r="AL31" s="185"/>
      <c r="AM31" s="184"/>
      <c r="AN31" s="185"/>
      <c r="AO31" s="184"/>
      <c r="AP31" s="184"/>
      <c r="AQ31" s="183"/>
      <c r="AR31" s="185"/>
      <c r="AS31" s="184"/>
      <c r="AT31" s="184"/>
      <c r="AU31" s="33"/>
      <c r="AV31" s="39"/>
      <c r="AW31" s="5"/>
      <c r="AX31" s="5"/>
      <c r="AY31" s="233"/>
      <c r="AZ31" s="234"/>
      <c r="BA31" s="5"/>
      <c r="BB31" s="10"/>
    </row>
    <row r="32" spans="1:54" ht="11.25" customHeight="1" x14ac:dyDescent="0.15">
      <c r="B32" s="76"/>
      <c r="C32" s="77"/>
      <c r="D32" s="78"/>
      <c r="E32" s="79"/>
      <c r="F32" s="5"/>
      <c r="G32" s="78"/>
      <c r="H32" s="5"/>
      <c r="I32" s="77"/>
      <c r="J32" s="78"/>
      <c r="K32" s="5"/>
      <c r="L32" s="314" t="str">
        <f>+IF(入力シート!D26="","",入力シート!D26)</f>
        <v/>
      </c>
      <c r="M32" s="315"/>
      <c r="N32" s="315"/>
      <c r="O32" s="315"/>
      <c r="P32" s="315"/>
      <c r="Q32" s="315"/>
      <c r="R32" s="315"/>
      <c r="S32" s="315"/>
      <c r="T32" s="315"/>
      <c r="U32" s="315"/>
      <c r="V32" s="315"/>
      <c r="W32" s="315"/>
      <c r="X32" s="315"/>
      <c r="Y32" s="315"/>
      <c r="Z32" s="316"/>
      <c r="AA32" s="77"/>
      <c r="AB32" s="77"/>
      <c r="AC32" s="78"/>
      <c r="AD32" s="79"/>
      <c r="AE32" s="5"/>
      <c r="AF32" s="78"/>
      <c r="AG32" s="5"/>
      <c r="AH32" s="312"/>
      <c r="AI32" s="186"/>
      <c r="AJ32" s="187"/>
      <c r="AK32" s="188"/>
      <c r="AL32" s="189"/>
      <c r="AM32" s="190"/>
      <c r="AN32" s="191"/>
      <c r="AO32" s="192"/>
      <c r="AP32" s="190"/>
      <c r="AQ32" s="186"/>
      <c r="AR32" s="193"/>
      <c r="AS32" s="194"/>
      <c r="AT32" s="189"/>
      <c r="AU32" s="34"/>
      <c r="AV32" s="40"/>
      <c r="AW32" s="92"/>
      <c r="AX32" s="112"/>
      <c r="AY32" s="77"/>
      <c r="AZ32" s="113"/>
      <c r="BA32" s="114"/>
      <c r="BB32" s="10"/>
    </row>
    <row r="33" spans="2:54" ht="15" customHeight="1" x14ac:dyDescent="0.15">
      <c r="B33" s="80" t="str">
        <f>IF(LEN(入力シート!$C26)&lt;11-B$53,"",MID(入力シート!$C26,LEN(入力シート!$C26)-(10-B$53),1))</f>
        <v/>
      </c>
      <c r="C33" s="81" t="str">
        <f>IF(LEN(入力シート!$C26)&lt;11-C$53,"",MID(入力シート!$C26,LEN(入力シート!$C26)-(10-C$53),1))</f>
        <v/>
      </c>
      <c r="D33" s="226" t="str">
        <f>IF(LEN(入力シート!$C26)&lt;11-D$53,"",MID(入力シート!$C26,LEN(入力シート!$C26)-(10-D$53),1))</f>
        <v/>
      </c>
      <c r="E33" s="227" t="str">
        <f>IF(LEN(入力シート!$C26)&lt;11-E$53,"",MID(入力シート!$C26,LEN(入力シート!$C26)-(10-E$53),1))</f>
        <v/>
      </c>
      <c r="F33" s="82" t="str">
        <f>IF(LEN(入力シート!$C26)&lt;11-F$53,"",MID(入力シート!$C26,LEN(入力シート!$C26)-(10-F$53),1))</f>
        <v/>
      </c>
      <c r="G33" s="226" t="str">
        <f>IF(LEN(入力シート!$C26)&lt;11-G$53,"",MID(入力シート!$C26,LEN(入力シート!$C26)-(10-G$53),1))</f>
        <v/>
      </c>
      <c r="H33" s="83" t="str">
        <f>IF(LEN(入力シート!$C26)&lt;11-H$53,"",MID(入力シート!$C26,LEN(入力シート!$C26)-(10-H$53),1))</f>
        <v/>
      </c>
      <c r="I33" s="81" t="str">
        <f>IF(LEN(入力シート!$C26)&lt;11-I$53,"",MID(入力シート!$C26,LEN(入力シート!$C26)-(10-I$53),1))</f>
        <v/>
      </c>
      <c r="J33" s="226" t="str">
        <f>IF(LEN(入力シート!$C26)&lt;11-J$53,"",MID(入力シート!$C26,LEN(入力シート!$C26)-(10-J$53),1))</f>
        <v/>
      </c>
      <c r="K33" s="83" t="str">
        <f>IF(LEN(入力シート!$C26)&lt;11-K$53,"",MID(入力シート!$C26,LEN(入力シート!$C26)-(10-K$53),1))</f>
        <v/>
      </c>
      <c r="L33" s="314"/>
      <c r="M33" s="315"/>
      <c r="N33" s="315"/>
      <c r="O33" s="315"/>
      <c r="P33" s="315"/>
      <c r="Q33" s="315"/>
      <c r="R33" s="315"/>
      <c r="S33" s="315"/>
      <c r="T33" s="315"/>
      <c r="U33" s="315"/>
      <c r="V33" s="315"/>
      <c r="W33" s="315"/>
      <c r="X33" s="315"/>
      <c r="Y33" s="315"/>
      <c r="Z33" s="316"/>
      <c r="AA33" s="115" t="str">
        <f>IF(LEN(入力シート!$F26)&lt;8-AA$53,"",MID(入力シート!$F26,LEN(入力シート!$F26)-(7-AA$53),1))</f>
        <v/>
      </c>
      <c r="AB33" s="81" t="str">
        <f>IF(LEN(入力シート!$F26)&lt;8-AB$53,"",MID(入力シート!$F26,LEN(入力シート!$F26)-(7-AB$53),1))</f>
        <v/>
      </c>
      <c r="AC33" s="226" t="str">
        <f>IF(LEN(入力シート!$F26)&lt;8-AC$53,"",MID(入力シート!$F26,LEN(入力シート!$F26)-(7-AC$53),1))</f>
        <v/>
      </c>
      <c r="AD33" s="227" t="str">
        <f>IF(LEN(入力シート!$F26)&lt;8-AD$53,"",MID(入力シート!$F26,LEN(入力シート!$F26)-(7-AD$53),1))</f>
        <v/>
      </c>
      <c r="AE33" s="82" t="str">
        <f>IF(LEN(入力シート!$F26)&lt;8-AE$53,"",MID(入力シート!$F26,LEN(入力シート!$F26)-(7-AE$53),1))</f>
        <v/>
      </c>
      <c r="AF33" s="226" t="str">
        <f>IF(LEN(入力シート!$F26)&lt;8-AF$53,"",MID(入力シート!$F26,LEN(入力シート!$F26)-(7-AF$53),1))</f>
        <v/>
      </c>
      <c r="AG33" s="83" t="str">
        <f>IF(LEN(入力シート!$F26)&lt;8-AG$53,"",MID(入力シート!$F26,LEN(入力シート!$F26)-(7-AG$53),1))</f>
        <v/>
      </c>
      <c r="AH33" s="313"/>
      <c r="AI33" s="195" t="str">
        <f>+MID(入力シート!$H26,加入原票①!AI$53,1)</f>
        <v/>
      </c>
      <c r="AJ33" s="196" t="str">
        <f>+MID(入力シート!$H26,加入原票①!AJ$53,1)</f>
        <v/>
      </c>
      <c r="AK33" s="197" t="str">
        <f>+MID(入力シート!$H26,加入原票①!AK$53,1)</f>
        <v/>
      </c>
      <c r="AL33" s="198" t="str">
        <f>+MID(入力シート!$H26,加入原票①!AL$53,1)</f>
        <v/>
      </c>
      <c r="AM33" s="199" t="str">
        <f>+MID(入力シート!$H26,加入原票①!AM$53,1)</f>
        <v/>
      </c>
      <c r="AN33" s="200" t="str">
        <f>+MID(入力シート!$H26,加入原票①!AN$53,1)</f>
        <v/>
      </c>
      <c r="AO33" s="197" t="str">
        <f>+MID(入力シート!$I26,加入原票①!AO$53,1)</f>
        <v/>
      </c>
      <c r="AP33" s="199" t="str">
        <f>+MID(入力シート!$I26,加入原票①!AP$53,1)</f>
        <v/>
      </c>
      <c r="AQ33" s="195" t="str">
        <f>+MID(入力シート!$I26,加入原票①!AQ$53,1)</f>
        <v/>
      </c>
      <c r="AR33" s="200" t="str">
        <f>+MID(入力シート!$I26,加入原票①!AR$53,1)</f>
        <v/>
      </c>
      <c r="AS33" s="201" t="str">
        <f>+MID(入力シート!$I26,加入原票①!AS$53,1)</f>
        <v/>
      </c>
      <c r="AT33" s="198" t="str">
        <f>+MID(入力シート!$I26,加入原票①!AT$53,1)</f>
        <v/>
      </c>
      <c r="AU33" s="35">
        <v>2</v>
      </c>
      <c r="AV33" s="41">
        <v>0</v>
      </c>
      <c r="AW33" s="226" t="str">
        <f>+MID(入力シート!$J26,加入原票①!AW$53,1)</f>
        <v/>
      </c>
      <c r="AX33" s="83" t="str">
        <f>+MID(入力シート!$J26,加入原票①!AX$53,1)</f>
        <v/>
      </c>
      <c r="AY33" s="81" t="str">
        <f>+MID(入力シート!$J26,加入原票①!AY$53,1)</f>
        <v/>
      </c>
      <c r="AZ33" s="227" t="str">
        <f>+MID(入力シート!$J26,加入原票①!AZ$53,1)</f>
        <v/>
      </c>
      <c r="BA33" s="82" t="str">
        <f>+MID(入力シート!$J26,加入原票①!BA$53,1)</f>
        <v/>
      </c>
      <c r="BB33" s="124" t="str">
        <f>+MID(入力シート!$J26,加入原票①!BB$53,1)</f>
        <v/>
      </c>
    </row>
    <row r="34" spans="2:54" ht="8.25" customHeight="1" x14ac:dyDescent="0.15">
      <c r="B34" s="84"/>
      <c r="C34" s="85"/>
      <c r="D34" s="85"/>
      <c r="E34" s="85"/>
      <c r="F34" s="85"/>
      <c r="G34" s="85"/>
      <c r="H34" s="85"/>
      <c r="I34" s="85"/>
      <c r="J34" s="85"/>
      <c r="K34" s="85"/>
      <c r="L34" s="317" t="str">
        <f>+MID(ASC(入力シート!$E27),加入原票①!L$53,1)</f>
        <v/>
      </c>
      <c r="M34" s="319" t="str">
        <f>+MID(ASC(入力シート!$E27),加入原票①!M$53,1)</f>
        <v/>
      </c>
      <c r="N34" s="319" t="str">
        <f>+MID(ASC(入力シート!$E27),加入原票①!N$53,1)</f>
        <v/>
      </c>
      <c r="O34" s="319" t="str">
        <f>+MID(ASC(入力シート!$E27),加入原票①!O$53,1)</f>
        <v/>
      </c>
      <c r="P34" s="319" t="str">
        <f>+MID(ASC(入力シート!$E27),加入原票①!P$53,1)</f>
        <v/>
      </c>
      <c r="Q34" s="319" t="str">
        <f>+MID(ASC(入力シート!$E27),加入原票①!Q$53,1)</f>
        <v/>
      </c>
      <c r="R34" s="319" t="str">
        <f>+MID(ASC(入力シート!$E27),加入原票①!R$53,1)</f>
        <v/>
      </c>
      <c r="S34" s="319" t="str">
        <f>+MID(ASC(入力シート!$E27),加入原票①!S$53,1)</f>
        <v/>
      </c>
      <c r="T34" s="319" t="str">
        <f>+MID(ASC(入力シート!$E27),加入原票①!T$53,1)</f>
        <v/>
      </c>
      <c r="U34" s="319" t="str">
        <f>+MID(ASC(入力シート!$E27),加入原票①!U$53,1)</f>
        <v/>
      </c>
      <c r="V34" s="319" t="str">
        <f>+MID(ASC(入力シート!$E27),加入原票①!V$53,1)</f>
        <v/>
      </c>
      <c r="W34" s="319" t="str">
        <f>+MID(ASC(入力シート!$E27),加入原票①!W$53,1)</f>
        <v/>
      </c>
      <c r="X34" s="319" t="str">
        <f>+MID(ASC(入力シート!$E27),加入原票①!X$53,1)</f>
        <v/>
      </c>
      <c r="Y34" s="319" t="str">
        <f>+MID(ASC(入力シート!$E27),加入原票①!Y$53,1)</f>
        <v/>
      </c>
      <c r="Z34" s="323" t="str">
        <f>+MID(ASC(入力シート!$E27),加入原票①!Z$53,1)</f>
        <v/>
      </c>
      <c r="AA34" s="109"/>
      <c r="AB34" s="85"/>
      <c r="AC34" s="85"/>
      <c r="AD34" s="85"/>
      <c r="AE34" s="85"/>
      <c r="AF34" s="85"/>
      <c r="AG34" s="4"/>
      <c r="AH34" s="312" t="str">
        <f>IF(入力シート!G27="男",1,IF(入力シート!G27="女",2,""))</f>
        <v/>
      </c>
      <c r="AI34" s="179"/>
      <c r="AJ34" s="180"/>
      <c r="AK34" s="181"/>
      <c r="AL34" s="181"/>
      <c r="AM34" s="181"/>
      <c r="AN34" s="182"/>
      <c r="AO34" s="179"/>
      <c r="AP34" s="180"/>
      <c r="AQ34" s="181"/>
      <c r="AR34" s="181"/>
      <c r="AS34" s="181"/>
      <c r="AT34" s="182"/>
      <c r="AU34" s="36"/>
      <c r="AV34" s="42"/>
      <c r="AW34" s="110"/>
      <c r="AX34" s="110"/>
      <c r="AY34" s="111"/>
      <c r="AZ34" s="111"/>
      <c r="BA34" s="111"/>
      <c r="BB34" s="123"/>
    </row>
    <row r="35" spans="2:54" ht="9" customHeight="1" x14ac:dyDescent="0.15">
      <c r="B35" s="228"/>
      <c r="C35" s="230"/>
      <c r="D35" s="229"/>
      <c r="E35" s="231"/>
      <c r="F35" s="229"/>
      <c r="G35" s="229"/>
      <c r="H35" s="229"/>
      <c r="I35" s="230"/>
      <c r="J35" s="229"/>
      <c r="K35" s="229"/>
      <c r="L35" s="318" t="e">
        <f>+MID(入力シート!#REF!,加入原票①!L$53,1)</f>
        <v>#REF!</v>
      </c>
      <c r="M35" s="320" t="e">
        <f>+MID(入力シート!#REF!,加入原票①!M$53,1)</f>
        <v>#REF!</v>
      </c>
      <c r="N35" s="320" t="e">
        <f>+MID(入力シート!#REF!,加入原票①!N$53,1)</f>
        <v>#REF!</v>
      </c>
      <c r="O35" s="320" t="e">
        <f>+MID(入力シート!#REF!,加入原票①!O$53,1)</f>
        <v>#REF!</v>
      </c>
      <c r="P35" s="320" t="e">
        <f>+MID(入力シート!#REF!,加入原票①!P$53,1)</f>
        <v>#REF!</v>
      </c>
      <c r="Q35" s="320" t="e">
        <f>+MID(入力シート!#REF!,加入原票①!Q$53,1)</f>
        <v>#REF!</v>
      </c>
      <c r="R35" s="320" t="e">
        <f>+MID(入力シート!#REF!,加入原票①!R$53,1)</f>
        <v>#REF!</v>
      </c>
      <c r="S35" s="320" t="e">
        <f>+MID(入力シート!#REF!,加入原票①!S$53,1)</f>
        <v>#REF!</v>
      </c>
      <c r="T35" s="320" t="e">
        <f>+MID(入力シート!#REF!,加入原票①!T$53,1)</f>
        <v>#REF!</v>
      </c>
      <c r="U35" s="320" t="e">
        <f>+MID(入力シート!#REF!,加入原票①!U$53,1)</f>
        <v>#REF!</v>
      </c>
      <c r="V35" s="320" t="e">
        <f>+MID(入力シート!#REF!,加入原票①!V$53,1)</f>
        <v>#REF!</v>
      </c>
      <c r="W35" s="320" t="e">
        <f>+MID(入力シート!#REF!,加入原票①!W$53,1)</f>
        <v>#REF!</v>
      </c>
      <c r="X35" s="320" t="e">
        <f>+MID(入力シート!#REF!,加入原票①!X$53,1)</f>
        <v>#REF!</v>
      </c>
      <c r="Y35" s="320" t="e">
        <f>+MID(入力シート!#REF!,加入原票①!Y$53,1)</f>
        <v>#REF!</v>
      </c>
      <c r="Z35" s="324" t="e">
        <f>+MID(入力シート!#REF!,加入原票①!Z$53,1)</f>
        <v>#REF!</v>
      </c>
      <c r="AA35" s="6"/>
      <c r="AB35" s="6"/>
      <c r="AC35" s="229"/>
      <c r="AD35" s="7"/>
      <c r="AE35" s="229"/>
      <c r="AF35" s="229"/>
      <c r="AG35" s="229"/>
      <c r="AH35" s="312"/>
      <c r="AI35" s="183"/>
      <c r="AJ35" s="184"/>
      <c r="AK35" s="183"/>
      <c r="AL35" s="185"/>
      <c r="AM35" s="184"/>
      <c r="AN35" s="185"/>
      <c r="AO35" s="184"/>
      <c r="AP35" s="184"/>
      <c r="AQ35" s="183"/>
      <c r="AR35" s="185"/>
      <c r="AS35" s="184"/>
      <c r="AT35" s="184"/>
      <c r="AU35" s="33"/>
      <c r="AV35" s="39"/>
      <c r="AW35" s="5"/>
      <c r="AX35" s="5"/>
      <c r="AY35" s="233"/>
      <c r="AZ35" s="234"/>
      <c r="BA35" s="5"/>
      <c r="BB35" s="10"/>
    </row>
    <row r="36" spans="2:54" ht="11.25" customHeight="1" x14ac:dyDescent="0.15">
      <c r="B36" s="76"/>
      <c r="C36" s="77"/>
      <c r="D36" s="78"/>
      <c r="E36" s="79"/>
      <c r="F36" s="5"/>
      <c r="G36" s="78"/>
      <c r="H36" s="5"/>
      <c r="I36" s="77"/>
      <c r="J36" s="78"/>
      <c r="K36" s="5"/>
      <c r="L36" s="314" t="str">
        <f>+IF(入力シート!D27="","",入力シート!D27)</f>
        <v/>
      </c>
      <c r="M36" s="315"/>
      <c r="N36" s="315"/>
      <c r="O36" s="315"/>
      <c r="P36" s="315"/>
      <c r="Q36" s="315"/>
      <c r="R36" s="315"/>
      <c r="S36" s="315"/>
      <c r="T36" s="315"/>
      <c r="U36" s="315"/>
      <c r="V36" s="315"/>
      <c r="W36" s="315"/>
      <c r="X36" s="315"/>
      <c r="Y36" s="315"/>
      <c r="Z36" s="316"/>
      <c r="AA36" s="77"/>
      <c r="AB36" s="77"/>
      <c r="AC36" s="78"/>
      <c r="AD36" s="79"/>
      <c r="AE36" s="5"/>
      <c r="AF36" s="78"/>
      <c r="AG36" s="5"/>
      <c r="AH36" s="312"/>
      <c r="AI36" s="186"/>
      <c r="AJ36" s="187"/>
      <c r="AK36" s="188"/>
      <c r="AL36" s="189"/>
      <c r="AM36" s="190"/>
      <c r="AN36" s="191"/>
      <c r="AO36" s="192"/>
      <c r="AP36" s="190"/>
      <c r="AQ36" s="186"/>
      <c r="AR36" s="193"/>
      <c r="AS36" s="194"/>
      <c r="AT36" s="189"/>
      <c r="AU36" s="34"/>
      <c r="AV36" s="40"/>
      <c r="AW36" s="92"/>
      <c r="AX36" s="112"/>
      <c r="AY36" s="77"/>
      <c r="AZ36" s="113"/>
      <c r="BA36" s="114"/>
      <c r="BB36" s="10"/>
    </row>
    <row r="37" spans="2:54" ht="15" customHeight="1" x14ac:dyDescent="0.15">
      <c r="B37" s="80" t="str">
        <f>IF(LEN(入力シート!$C27)&lt;11-B$53,"",MID(入力シート!$C27,LEN(入力シート!$C27)-(10-B$53),1))</f>
        <v/>
      </c>
      <c r="C37" s="81" t="str">
        <f>IF(LEN(入力シート!$C27)&lt;11-C$53,"",MID(入力シート!$C27,LEN(入力シート!$C27)-(10-C$53),1))</f>
        <v/>
      </c>
      <c r="D37" s="226" t="str">
        <f>IF(LEN(入力シート!$C27)&lt;11-D$53,"",MID(入力シート!$C27,LEN(入力シート!$C27)-(10-D$53),1))</f>
        <v/>
      </c>
      <c r="E37" s="227" t="str">
        <f>IF(LEN(入力シート!$C27)&lt;11-E$53,"",MID(入力シート!$C27,LEN(入力シート!$C27)-(10-E$53),1))</f>
        <v/>
      </c>
      <c r="F37" s="82" t="str">
        <f>IF(LEN(入力シート!$C27)&lt;11-F$53,"",MID(入力シート!$C27,LEN(入力シート!$C27)-(10-F$53),1))</f>
        <v/>
      </c>
      <c r="G37" s="226" t="str">
        <f>IF(LEN(入力シート!$C27)&lt;11-G$53,"",MID(入力シート!$C27,LEN(入力シート!$C27)-(10-G$53),1))</f>
        <v/>
      </c>
      <c r="H37" s="83" t="str">
        <f>IF(LEN(入力シート!$C27)&lt;11-H$53,"",MID(入力シート!$C27,LEN(入力シート!$C27)-(10-H$53),1))</f>
        <v/>
      </c>
      <c r="I37" s="81" t="str">
        <f>IF(LEN(入力シート!$C27)&lt;11-I$53,"",MID(入力シート!$C27,LEN(入力シート!$C27)-(10-I$53),1))</f>
        <v/>
      </c>
      <c r="J37" s="226" t="str">
        <f>IF(LEN(入力シート!$C27)&lt;11-J$53,"",MID(入力シート!$C27,LEN(入力シート!$C27)-(10-J$53),1))</f>
        <v/>
      </c>
      <c r="K37" s="83" t="str">
        <f>IF(LEN(入力シート!$C27)&lt;11-K$53,"",MID(入力シート!$C27,LEN(入力シート!$C27)-(10-K$53),1))</f>
        <v/>
      </c>
      <c r="L37" s="314"/>
      <c r="M37" s="315"/>
      <c r="N37" s="315"/>
      <c r="O37" s="315"/>
      <c r="P37" s="315"/>
      <c r="Q37" s="315"/>
      <c r="R37" s="315"/>
      <c r="S37" s="315"/>
      <c r="T37" s="315"/>
      <c r="U37" s="315"/>
      <c r="V37" s="315"/>
      <c r="W37" s="315"/>
      <c r="X37" s="315"/>
      <c r="Y37" s="315"/>
      <c r="Z37" s="316"/>
      <c r="AA37" s="115" t="str">
        <f>IF(LEN(入力シート!$F27)&lt;8-AA$53,"",MID(入力シート!$F27,LEN(入力シート!$F27)-(7-AA$53),1))</f>
        <v/>
      </c>
      <c r="AB37" s="81" t="str">
        <f>IF(LEN(入力シート!$F27)&lt;8-AB$53,"",MID(入力シート!$F27,LEN(入力シート!$F27)-(7-AB$53),1))</f>
        <v/>
      </c>
      <c r="AC37" s="226" t="str">
        <f>IF(LEN(入力シート!$F27)&lt;8-AC$53,"",MID(入力シート!$F27,LEN(入力シート!$F27)-(7-AC$53),1))</f>
        <v/>
      </c>
      <c r="AD37" s="227" t="str">
        <f>IF(LEN(入力シート!$F27)&lt;8-AD$53,"",MID(入力シート!$F27,LEN(入力シート!$F27)-(7-AD$53),1))</f>
        <v/>
      </c>
      <c r="AE37" s="82" t="str">
        <f>IF(LEN(入力シート!$F27)&lt;8-AE$53,"",MID(入力シート!$F27,LEN(入力シート!$F27)-(7-AE$53),1))</f>
        <v/>
      </c>
      <c r="AF37" s="226" t="str">
        <f>IF(LEN(入力シート!$F27)&lt;8-AF$53,"",MID(入力シート!$F27,LEN(入力シート!$F27)-(7-AF$53),1))</f>
        <v/>
      </c>
      <c r="AG37" s="83" t="str">
        <f>IF(LEN(入力シート!$F27)&lt;8-AG$53,"",MID(入力シート!$F27,LEN(入力シート!$F27)-(7-AG$53),1))</f>
        <v/>
      </c>
      <c r="AH37" s="313"/>
      <c r="AI37" s="195" t="str">
        <f>+MID(入力シート!$H27,加入原票①!AI$53,1)</f>
        <v/>
      </c>
      <c r="AJ37" s="196" t="str">
        <f>+MID(入力シート!$H27,加入原票①!AJ$53,1)</f>
        <v/>
      </c>
      <c r="AK37" s="197" t="str">
        <f>+MID(入力シート!$H27,加入原票①!AK$53,1)</f>
        <v/>
      </c>
      <c r="AL37" s="198" t="str">
        <f>+MID(入力シート!$H27,加入原票①!AL$53,1)</f>
        <v/>
      </c>
      <c r="AM37" s="199" t="str">
        <f>+MID(入力シート!$H27,加入原票①!AM$53,1)</f>
        <v/>
      </c>
      <c r="AN37" s="200" t="str">
        <f>+MID(入力シート!$H27,加入原票①!AN$53,1)</f>
        <v/>
      </c>
      <c r="AO37" s="197" t="str">
        <f>+MID(入力シート!$I27,加入原票①!AO$53,1)</f>
        <v/>
      </c>
      <c r="AP37" s="199" t="str">
        <f>+MID(入力シート!$I27,加入原票①!AP$53,1)</f>
        <v/>
      </c>
      <c r="AQ37" s="195" t="str">
        <f>+MID(入力シート!$I27,加入原票①!AQ$53,1)</f>
        <v/>
      </c>
      <c r="AR37" s="200" t="str">
        <f>+MID(入力シート!$I27,加入原票①!AR$53,1)</f>
        <v/>
      </c>
      <c r="AS37" s="201" t="str">
        <f>+MID(入力シート!$I27,加入原票①!AS$53,1)</f>
        <v/>
      </c>
      <c r="AT37" s="198" t="str">
        <f>+MID(入力シート!$I27,加入原票①!AT$53,1)</f>
        <v/>
      </c>
      <c r="AU37" s="35">
        <v>2</v>
      </c>
      <c r="AV37" s="41">
        <v>0</v>
      </c>
      <c r="AW37" s="226" t="str">
        <f>+MID(入力シート!$J27,加入原票①!AW$53,1)</f>
        <v/>
      </c>
      <c r="AX37" s="83" t="str">
        <f>+MID(入力シート!$J27,加入原票①!AX$53,1)</f>
        <v/>
      </c>
      <c r="AY37" s="81" t="str">
        <f>+MID(入力シート!$J27,加入原票①!AY$53,1)</f>
        <v/>
      </c>
      <c r="AZ37" s="227" t="str">
        <f>+MID(入力シート!$J27,加入原票①!AZ$53,1)</f>
        <v/>
      </c>
      <c r="BA37" s="82" t="str">
        <f>+MID(入力シート!$J27,加入原票①!BA$53,1)</f>
        <v/>
      </c>
      <c r="BB37" s="124" t="str">
        <f>+MID(入力シート!$J27,加入原票①!BB$53,1)</f>
        <v/>
      </c>
    </row>
    <row r="38" spans="2:54" ht="8.25" customHeight="1" x14ac:dyDescent="0.15">
      <c r="B38" s="84"/>
      <c r="C38" s="85"/>
      <c r="D38" s="85"/>
      <c r="E38" s="85"/>
      <c r="F38" s="85"/>
      <c r="G38" s="85"/>
      <c r="H38" s="85"/>
      <c r="I38" s="85"/>
      <c r="J38" s="85"/>
      <c r="K38" s="85"/>
      <c r="L38" s="317" t="str">
        <f>+MID(ASC(入力シート!$E28),加入原票①!L$53,1)</f>
        <v/>
      </c>
      <c r="M38" s="319" t="str">
        <f>+MID(ASC(入力シート!$E28),加入原票①!M$53,1)</f>
        <v/>
      </c>
      <c r="N38" s="319" t="str">
        <f>+MID(ASC(入力シート!$E28),加入原票①!N$53,1)</f>
        <v/>
      </c>
      <c r="O38" s="319" t="str">
        <f>+MID(ASC(入力シート!$E28),加入原票①!O$53,1)</f>
        <v/>
      </c>
      <c r="P38" s="319" t="str">
        <f>+MID(ASC(入力シート!$E28),加入原票①!P$53,1)</f>
        <v/>
      </c>
      <c r="Q38" s="319" t="str">
        <f>+MID(ASC(入力シート!$E28),加入原票①!Q$53,1)</f>
        <v/>
      </c>
      <c r="R38" s="319" t="str">
        <f>+MID(ASC(入力シート!$E28),加入原票①!R$53,1)</f>
        <v/>
      </c>
      <c r="S38" s="319" t="str">
        <f>+MID(ASC(入力シート!$E28),加入原票①!S$53,1)</f>
        <v/>
      </c>
      <c r="T38" s="319" t="str">
        <f>+MID(ASC(入力シート!$E28),加入原票①!T$53,1)</f>
        <v/>
      </c>
      <c r="U38" s="319" t="str">
        <f>+MID(ASC(入力シート!$E28),加入原票①!U$53,1)</f>
        <v/>
      </c>
      <c r="V38" s="319" t="str">
        <f>+MID(ASC(入力シート!$E28),加入原票①!V$53,1)</f>
        <v/>
      </c>
      <c r="W38" s="319" t="str">
        <f>+MID(ASC(入力シート!$E28),加入原票①!W$53,1)</f>
        <v/>
      </c>
      <c r="X38" s="319" t="str">
        <f>+MID(ASC(入力シート!$E28),加入原票①!X$53,1)</f>
        <v/>
      </c>
      <c r="Y38" s="319" t="str">
        <f>+MID(ASC(入力シート!$E28),加入原票①!Y$53,1)</f>
        <v/>
      </c>
      <c r="Z38" s="323" t="str">
        <f>+MID(ASC(入力シート!$E28),加入原票①!Z$53,1)</f>
        <v/>
      </c>
      <c r="AA38" s="109"/>
      <c r="AB38" s="85"/>
      <c r="AC38" s="85"/>
      <c r="AD38" s="85"/>
      <c r="AE38" s="85"/>
      <c r="AF38" s="85"/>
      <c r="AG38" s="4"/>
      <c r="AH38" s="312" t="str">
        <f>IF(入力シート!G28="男",1,IF(入力シート!G28="女",2,""))</f>
        <v/>
      </c>
      <c r="AI38" s="179"/>
      <c r="AJ38" s="180"/>
      <c r="AK38" s="181"/>
      <c r="AL38" s="181"/>
      <c r="AM38" s="181"/>
      <c r="AN38" s="182"/>
      <c r="AO38" s="179"/>
      <c r="AP38" s="180"/>
      <c r="AQ38" s="181"/>
      <c r="AR38" s="181"/>
      <c r="AS38" s="181"/>
      <c r="AT38" s="182"/>
      <c r="AU38" s="36"/>
      <c r="AV38" s="42"/>
      <c r="AW38" s="110"/>
      <c r="AX38" s="110"/>
      <c r="AY38" s="111"/>
      <c r="AZ38" s="111"/>
      <c r="BA38" s="111"/>
      <c r="BB38" s="123"/>
    </row>
    <row r="39" spans="2:54" ht="9" customHeight="1" x14ac:dyDescent="0.15">
      <c r="B39" s="228"/>
      <c r="C39" s="230"/>
      <c r="D39" s="229"/>
      <c r="E39" s="231"/>
      <c r="F39" s="229"/>
      <c r="G39" s="229"/>
      <c r="H39" s="229"/>
      <c r="I39" s="230"/>
      <c r="J39" s="229"/>
      <c r="K39" s="229"/>
      <c r="L39" s="318" t="e">
        <f>+MID(入力シート!#REF!,加入原票①!L$53,1)</f>
        <v>#REF!</v>
      </c>
      <c r="M39" s="320" t="e">
        <f>+MID(入力シート!#REF!,加入原票①!M$53,1)</f>
        <v>#REF!</v>
      </c>
      <c r="N39" s="320" t="e">
        <f>+MID(入力シート!#REF!,加入原票①!N$53,1)</f>
        <v>#REF!</v>
      </c>
      <c r="O39" s="320" t="e">
        <f>+MID(入力シート!#REF!,加入原票①!O$53,1)</f>
        <v>#REF!</v>
      </c>
      <c r="P39" s="320" t="e">
        <f>+MID(入力シート!#REF!,加入原票①!P$53,1)</f>
        <v>#REF!</v>
      </c>
      <c r="Q39" s="320" t="e">
        <f>+MID(入力シート!#REF!,加入原票①!Q$53,1)</f>
        <v>#REF!</v>
      </c>
      <c r="R39" s="320" t="e">
        <f>+MID(入力シート!#REF!,加入原票①!R$53,1)</f>
        <v>#REF!</v>
      </c>
      <c r="S39" s="320" t="e">
        <f>+MID(入力シート!#REF!,加入原票①!S$53,1)</f>
        <v>#REF!</v>
      </c>
      <c r="T39" s="320" t="e">
        <f>+MID(入力シート!#REF!,加入原票①!T$53,1)</f>
        <v>#REF!</v>
      </c>
      <c r="U39" s="320" t="e">
        <f>+MID(入力シート!#REF!,加入原票①!U$53,1)</f>
        <v>#REF!</v>
      </c>
      <c r="V39" s="320" t="e">
        <f>+MID(入力シート!#REF!,加入原票①!V$53,1)</f>
        <v>#REF!</v>
      </c>
      <c r="W39" s="320" t="e">
        <f>+MID(入力シート!#REF!,加入原票①!W$53,1)</f>
        <v>#REF!</v>
      </c>
      <c r="X39" s="320" t="e">
        <f>+MID(入力シート!#REF!,加入原票①!X$53,1)</f>
        <v>#REF!</v>
      </c>
      <c r="Y39" s="320" t="e">
        <f>+MID(入力シート!#REF!,加入原票①!Y$53,1)</f>
        <v>#REF!</v>
      </c>
      <c r="Z39" s="324" t="e">
        <f>+MID(入力シート!#REF!,加入原票①!Z$53,1)</f>
        <v>#REF!</v>
      </c>
      <c r="AA39" s="6"/>
      <c r="AB39" s="6"/>
      <c r="AC39" s="229"/>
      <c r="AD39" s="7"/>
      <c r="AE39" s="229"/>
      <c r="AF39" s="229"/>
      <c r="AG39" s="229"/>
      <c r="AH39" s="312"/>
      <c r="AI39" s="183"/>
      <c r="AJ39" s="184"/>
      <c r="AK39" s="183"/>
      <c r="AL39" s="185"/>
      <c r="AM39" s="184"/>
      <c r="AN39" s="185"/>
      <c r="AO39" s="184"/>
      <c r="AP39" s="184"/>
      <c r="AQ39" s="183"/>
      <c r="AR39" s="185"/>
      <c r="AS39" s="184"/>
      <c r="AT39" s="184"/>
      <c r="AU39" s="33"/>
      <c r="AV39" s="39"/>
      <c r="AW39" s="5"/>
      <c r="AX39" s="5"/>
      <c r="AY39" s="233"/>
      <c r="AZ39" s="234"/>
      <c r="BA39" s="5"/>
      <c r="BB39" s="10"/>
    </row>
    <row r="40" spans="2:54" ht="11.25" customHeight="1" x14ac:dyDescent="0.15">
      <c r="B40" s="76"/>
      <c r="C40" s="77"/>
      <c r="D40" s="78"/>
      <c r="E40" s="79"/>
      <c r="F40" s="5"/>
      <c r="G40" s="78"/>
      <c r="H40" s="5"/>
      <c r="I40" s="77"/>
      <c r="J40" s="78"/>
      <c r="K40" s="5"/>
      <c r="L40" s="314" t="str">
        <f>+IF(入力シート!D28="","",入力シート!D28)</f>
        <v/>
      </c>
      <c r="M40" s="315"/>
      <c r="N40" s="315"/>
      <c r="O40" s="315"/>
      <c r="P40" s="315"/>
      <c r="Q40" s="315"/>
      <c r="R40" s="315"/>
      <c r="S40" s="315"/>
      <c r="T40" s="315"/>
      <c r="U40" s="315"/>
      <c r="V40" s="315"/>
      <c r="W40" s="315"/>
      <c r="X40" s="315"/>
      <c r="Y40" s="315"/>
      <c r="Z40" s="316"/>
      <c r="AA40" s="77"/>
      <c r="AB40" s="77"/>
      <c r="AC40" s="78"/>
      <c r="AD40" s="79"/>
      <c r="AE40" s="5"/>
      <c r="AF40" s="78"/>
      <c r="AG40" s="5"/>
      <c r="AH40" s="312"/>
      <c r="AI40" s="186"/>
      <c r="AJ40" s="187"/>
      <c r="AK40" s="188"/>
      <c r="AL40" s="189"/>
      <c r="AM40" s="190"/>
      <c r="AN40" s="191"/>
      <c r="AO40" s="192"/>
      <c r="AP40" s="190"/>
      <c r="AQ40" s="186"/>
      <c r="AR40" s="193"/>
      <c r="AS40" s="194"/>
      <c r="AT40" s="189"/>
      <c r="AU40" s="34"/>
      <c r="AV40" s="40"/>
      <c r="AW40" s="92"/>
      <c r="AX40" s="112"/>
      <c r="AY40" s="77"/>
      <c r="AZ40" s="113"/>
      <c r="BA40" s="114"/>
      <c r="BB40" s="10"/>
    </row>
    <row r="41" spans="2:54" ht="15" customHeight="1" x14ac:dyDescent="0.15">
      <c r="B41" s="80" t="str">
        <f>IF(LEN(入力シート!$C28)&lt;11-B$53,"",MID(入力シート!$C28,LEN(入力シート!$C28)-(10-B$53),1))</f>
        <v/>
      </c>
      <c r="C41" s="81" t="str">
        <f>IF(LEN(入力シート!$C28)&lt;11-C$53,"",MID(入力シート!$C28,LEN(入力シート!$C28)-(10-C$53),1))</f>
        <v/>
      </c>
      <c r="D41" s="226" t="str">
        <f>IF(LEN(入力シート!$C28)&lt;11-D$53,"",MID(入力シート!$C28,LEN(入力シート!$C28)-(10-D$53),1))</f>
        <v/>
      </c>
      <c r="E41" s="227" t="str">
        <f>IF(LEN(入力シート!$C28)&lt;11-E$53,"",MID(入力シート!$C28,LEN(入力シート!$C28)-(10-E$53),1))</f>
        <v/>
      </c>
      <c r="F41" s="82" t="str">
        <f>IF(LEN(入力シート!$C28)&lt;11-F$53,"",MID(入力シート!$C28,LEN(入力シート!$C28)-(10-F$53),1))</f>
        <v/>
      </c>
      <c r="G41" s="226" t="str">
        <f>IF(LEN(入力シート!$C28)&lt;11-G$53,"",MID(入力シート!$C28,LEN(入力シート!$C28)-(10-G$53),1))</f>
        <v/>
      </c>
      <c r="H41" s="83" t="str">
        <f>IF(LEN(入力シート!$C28)&lt;11-H$53,"",MID(入力シート!$C28,LEN(入力シート!$C28)-(10-H$53),1))</f>
        <v/>
      </c>
      <c r="I41" s="81" t="str">
        <f>IF(LEN(入力シート!$C28)&lt;11-I$53,"",MID(入力シート!$C28,LEN(入力シート!$C28)-(10-I$53),1))</f>
        <v/>
      </c>
      <c r="J41" s="226" t="str">
        <f>IF(LEN(入力シート!$C28)&lt;11-J$53,"",MID(入力シート!$C28,LEN(入力シート!$C28)-(10-J$53),1))</f>
        <v/>
      </c>
      <c r="K41" s="83" t="str">
        <f>IF(LEN(入力シート!$C28)&lt;11-K$53,"",MID(入力シート!$C28,LEN(入力シート!$C28)-(10-K$53),1))</f>
        <v/>
      </c>
      <c r="L41" s="314"/>
      <c r="M41" s="315"/>
      <c r="N41" s="315"/>
      <c r="O41" s="315"/>
      <c r="P41" s="315"/>
      <c r="Q41" s="315"/>
      <c r="R41" s="315"/>
      <c r="S41" s="315"/>
      <c r="T41" s="315"/>
      <c r="U41" s="315"/>
      <c r="V41" s="315"/>
      <c r="W41" s="315"/>
      <c r="X41" s="315"/>
      <c r="Y41" s="315"/>
      <c r="Z41" s="316"/>
      <c r="AA41" s="115" t="str">
        <f>IF(LEN(入力シート!$F28)&lt;8-AA$53,"",MID(入力シート!$F28,LEN(入力シート!$F28)-(7-AA$53),1))</f>
        <v/>
      </c>
      <c r="AB41" s="81" t="str">
        <f>IF(LEN(入力シート!$F28)&lt;8-AB$53,"",MID(入力シート!$F28,LEN(入力シート!$F28)-(7-AB$53),1))</f>
        <v/>
      </c>
      <c r="AC41" s="226" t="str">
        <f>IF(LEN(入力シート!$F28)&lt;8-AC$53,"",MID(入力シート!$F28,LEN(入力シート!$F28)-(7-AC$53),1))</f>
        <v/>
      </c>
      <c r="AD41" s="227" t="str">
        <f>IF(LEN(入力シート!$F28)&lt;8-AD$53,"",MID(入力シート!$F28,LEN(入力シート!$F28)-(7-AD$53),1))</f>
        <v/>
      </c>
      <c r="AE41" s="82" t="str">
        <f>IF(LEN(入力シート!$F28)&lt;8-AE$53,"",MID(入力シート!$F28,LEN(入力シート!$F28)-(7-AE$53),1))</f>
        <v/>
      </c>
      <c r="AF41" s="226" t="str">
        <f>IF(LEN(入力シート!$F28)&lt;8-AF$53,"",MID(入力シート!$F28,LEN(入力シート!$F28)-(7-AF$53),1))</f>
        <v/>
      </c>
      <c r="AG41" s="83" t="str">
        <f>IF(LEN(入力シート!$F28)&lt;8-AG$53,"",MID(入力シート!$F28,LEN(入力シート!$F28)-(7-AG$53),1))</f>
        <v/>
      </c>
      <c r="AH41" s="313"/>
      <c r="AI41" s="195" t="str">
        <f>+MID(入力シート!$H28,加入原票①!AI$53,1)</f>
        <v/>
      </c>
      <c r="AJ41" s="196" t="str">
        <f>+MID(入力シート!$H28,加入原票①!AJ$53,1)</f>
        <v/>
      </c>
      <c r="AK41" s="197" t="str">
        <f>+MID(入力シート!$H28,加入原票①!AK$53,1)</f>
        <v/>
      </c>
      <c r="AL41" s="198" t="str">
        <f>+MID(入力シート!$H28,加入原票①!AL$53,1)</f>
        <v/>
      </c>
      <c r="AM41" s="199" t="str">
        <f>+MID(入力シート!$H28,加入原票①!AM$53,1)</f>
        <v/>
      </c>
      <c r="AN41" s="200" t="str">
        <f>+MID(入力シート!$H28,加入原票①!AN$53,1)</f>
        <v/>
      </c>
      <c r="AO41" s="197" t="str">
        <f>+MID(入力シート!$I28,加入原票①!AO$53,1)</f>
        <v/>
      </c>
      <c r="AP41" s="199" t="str">
        <f>+MID(入力シート!$I28,加入原票①!AP$53,1)</f>
        <v/>
      </c>
      <c r="AQ41" s="195" t="str">
        <f>+MID(入力シート!$I28,加入原票①!AQ$53,1)</f>
        <v/>
      </c>
      <c r="AR41" s="200" t="str">
        <f>+MID(入力シート!$I28,加入原票①!AR$53,1)</f>
        <v/>
      </c>
      <c r="AS41" s="201" t="str">
        <f>+MID(入力シート!$I28,加入原票①!AS$53,1)</f>
        <v/>
      </c>
      <c r="AT41" s="198" t="str">
        <f>+MID(入力シート!$I28,加入原票①!AT$53,1)</f>
        <v/>
      </c>
      <c r="AU41" s="35">
        <v>2</v>
      </c>
      <c r="AV41" s="41">
        <v>0</v>
      </c>
      <c r="AW41" s="226" t="str">
        <f>+MID(入力シート!$J28,加入原票①!AW$53,1)</f>
        <v/>
      </c>
      <c r="AX41" s="83" t="str">
        <f>+MID(入力シート!$J28,加入原票①!AX$53,1)</f>
        <v/>
      </c>
      <c r="AY41" s="81" t="str">
        <f>+MID(入力シート!$J28,加入原票①!AY$53,1)</f>
        <v/>
      </c>
      <c r="AZ41" s="227" t="str">
        <f>+MID(入力シート!$J28,加入原票①!AZ$53,1)</f>
        <v/>
      </c>
      <c r="BA41" s="82" t="str">
        <f>+MID(入力シート!$J28,加入原票①!BA$53,1)</f>
        <v/>
      </c>
      <c r="BB41" s="124" t="str">
        <f>+MID(入力シート!$J28,加入原票①!BB$53,1)</f>
        <v/>
      </c>
    </row>
    <row r="42" spans="2:54" ht="8.25" customHeight="1" x14ac:dyDescent="0.15">
      <c r="B42" s="84"/>
      <c r="C42" s="85"/>
      <c r="D42" s="85"/>
      <c r="E42" s="85"/>
      <c r="F42" s="85"/>
      <c r="G42" s="85"/>
      <c r="H42" s="85"/>
      <c r="I42" s="85"/>
      <c r="J42" s="85"/>
      <c r="K42" s="85"/>
      <c r="L42" s="317" t="str">
        <f>+MID(ASC(入力シート!$E29),加入原票①!L$53,1)</f>
        <v/>
      </c>
      <c r="M42" s="319" t="str">
        <f>+MID(ASC(入力シート!$E29),加入原票①!M$53,1)</f>
        <v/>
      </c>
      <c r="N42" s="319" t="str">
        <f>+MID(ASC(入力シート!$E29),加入原票①!N$53,1)</f>
        <v/>
      </c>
      <c r="O42" s="319" t="str">
        <f>+MID(ASC(入力シート!$E29),加入原票①!O$53,1)</f>
        <v/>
      </c>
      <c r="P42" s="319" t="str">
        <f>+MID(ASC(入力シート!$E29),加入原票①!P$53,1)</f>
        <v/>
      </c>
      <c r="Q42" s="319" t="str">
        <f>+MID(ASC(入力シート!$E29),加入原票①!Q$53,1)</f>
        <v/>
      </c>
      <c r="R42" s="319" t="str">
        <f>+MID(ASC(入力シート!$E29),加入原票①!R$53,1)</f>
        <v/>
      </c>
      <c r="S42" s="319" t="str">
        <f>+MID(ASC(入力シート!$E29),加入原票①!S$53,1)</f>
        <v/>
      </c>
      <c r="T42" s="319" t="str">
        <f>+MID(ASC(入力シート!$E29),加入原票①!T$53,1)</f>
        <v/>
      </c>
      <c r="U42" s="319" t="str">
        <f>+MID(ASC(入力シート!$E29),加入原票①!U$53,1)</f>
        <v/>
      </c>
      <c r="V42" s="319" t="str">
        <f>+MID(ASC(入力シート!$E29),加入原票①!V$53,1)</f>
        <v/>
      </c>
      <c r="W42" s="319" t="str">
        <f>+MID(ASC(入力シート!$E29),加入原票①!W$53,1)</f>
        <v/>
      </c>
      <c r="X42" s="319" t="str">
        <f>+MID(ASC(入力シート!$E29),加入原票①!X$53,1)</f>
        <v/>
      </c>
      <c r="Y42" s="319" t="str">
        <f>+MID(ASC(入力シート!$E29),加入原票①!Y$53,1)</f>
        <v/>
      </c>
      <c r="Z42" s="323" t="str">
        <f>+MID(ASC(入力シート!$E29),加入原票①!Z$53,1)</f>
        <v/>
      </c>
      <c r="AA42" s="109"/>
      <c r="AB42" s="85"/>
      <c r="AC42" s="85"/>
      <c r="AD42" s="85"/>
      <c r="AE42" s="85"/>
      <c r="AF42" s="85"/>
      <c r="AG42" s="4"/>
      <c r="AH42" s="312" t="str">
        <f>IF(入力シート!G29="男",1,IF(入力シート!G29="女",2,""))</f>
        <v/>
      </c>
      <c r="AI42" s="179"/>
      <c r="AJ42" s="180"/>
      <c r="AK42" s="181"/>
      <c r="AL42" s="181"/>
      <c r="AM42" s="181"/>
      <c r="AN42" s="182"/>
      <c r="AO42" s="179"/>
      <c r="AP42" s="180"/>
      <c r="AQ42" s="181"/>
      <c r="AR42" s="181"/>
      <c r="AS42" s="181"/>
      <c r="AT42" s="182"/>
      <c r="AU42" s="36"/>
      <c r="AV42" s="42"/>
      <c r="AW42" s="110"/>
      <c r="AX42" s="110"/>
      <c r="AY42" s="111"/>
      <c r="AZ42" s="111"/>
      <c r="BA42" s="111"/>
      <c r="BB42" s="123"/>
    </row>
    <row r="43" spans="2:54" ht="9" customHeight="1" x14ac:dyDescent="0.15">
      <c r="B43" s="228"/>
      <c r="C43" s="230"/>
      <c r="D43" s="229"/>
      <c r="E43" s="231"/>
      <c r="F43" s="229"/>
      <c r="G43" s="229"/>
      <c r="H43" s="229"/>
      <c r="I43" s="230"/>
      <c r="J43" s="229"/>
      <c r="K43" s="229"/>
      <c r="L43" s="318" t="e">
        <f>+MID(入力シート!#REF!,加入原票①!L$53,1)</f>
        <v>#REF!</v>
      </c>
      <c r="M43" s="320" t="e">
        <f>+MID(入力シート!#REF!,加入原票①!M$53,1)</f>
        <v>#REF!</v>
      </c>
      <c r="N43" s="320" t="e">
        <f>+MID(入力シート!#REF!,加入原票①!N$53,1)</f>
        <v>#REF!</v>
      </c>
      <c r="O43" s="320" t="e">
        <f>+MID(入力シート!#REF!,加入原票①!O$53,1)</f>
        <v>#REF!</v>
      </c>
      <c r="P43" s="320" t="e">
        <f>+MID(入力シート!#REF!,加入原票①!P$53,1)</f>
        <v>#REF!</v>
      </c>
      <c r="Q43" s="320" t="e">
        <f>+MID(入力シート!#REF!,加入原票①!Q$53,1)</f>
        <v>#REF!</v>
      </c>
      <c r="R43" s="320" t="e">
        <f>+MID(入力シート!#REF!,加入原票①!R$53,1)</f>
        <v>#REF!</v>
      </c>
      <c r="S43" s="320" t="e">
        <f>+MID(入力シート!#REF!,加入原票①!S$53,1)</f>
        <v>#REF!</v>
      </c>
      <c r="T43" s="320" t="e">
        <f>+MID(入力シート!#REF!,加入原票①!T$53,1)</f>
        <v>#REF!</v>
      </c>
      <c r="U43" s="320" t="e">
        <f>+MID(入力シート!#REF!,加入原票①!U$53,1)</f>
        <v>#REF!</v>
      </c>
      <c r="V43" s="320" t="e">
        <f>+MID(入力シート!#REF!,加入原票①!V$53,1)</f>
        <v>#REF!</v>
      </c>
      <c r="W43" s="320" t="e">
        <f>+MID(入力シート!#REF!,加入原票①!W$53,1)</f>
        <v>#REF!</v>
      </c>
      <c r="X43" s="320" t="e">
        <f>+MID(入力シート!#REF!,加入原票①!X$53,1)</f>
        <v>#REF!</v>
      </c>
      <c r="Y43" s="320" t="e">
        <f>+MID(入力シート!#REF!,加入原票①!Y$53,1)</f>
        <v>#REF!</v>
      </c>
      <c r="Z43" s="324" t="e">
        <f>+MID(入力シート!#REF!,加入原票①!Z$53,1)</f>
        <v>#REF!</v>
      </c>
      <c r="AA43" s="6"/>
      <c r="AB43" s="6"/>
      <c r="AC43" s="229"/>
      <c r="AD43" s="7"/>
      <c r="AE43" s="229"/>
      <c r="AF43" s="229"/>
      <c r="AG43" s="229"/>
      <c r="AH43" s="312"/>
      <c r="AI43" s="183"/>
      <c r="AJ43" s="184"/>
      <c r="AK43" s="183"/>
      <c r="AL43" s="185"/>
      <c r="AM43" s="184"/>
      <c r="AN43" s="185"/>
      <c r="AO43" s="184"/>
      <c r="AP43" s="184"/>
      <c r="AQ43" s="183"/>
      <c r="AR43" s="185"/>
      <c r="AS43" s="184"/>
      <c r="AT43" s="184"/>
      <c r="AU43" s="33"/>
      <c r="AV43" s="39"/>
      <c r="AW43" s="5"/>
      <c r="AX43" s="5"/>
      <c r="AY43" s="233"/>
      <c r="AZ43" s="234"/>
      <c r="BA43" s="5"/>
      <c r="BB43" s="10"/>
    </row>
    <row r="44" spans="2:54" ht="11.25" customHeight="1" x14ac:dyDescent="0.15">
      <c r="B44" s="76"/>
      <c r="C44" s="77"/>
      <c r="D44" s="78"/>
      <c r="E44" s="79"/>
      <c r="F44" s="5"/>
      <c r="G44" s="78"/>
      <c r="H44" s="5"/>
      <c r="I44" s="77"/>
      <c r="J44" s="78"/>
      <c r="K44" s="5"/>
      <c r="L44" s="314" t="str">
        <f>+IF(入力シート!D29="","",入力シート!D29)</f>
        <v/>
      </c>
      <c r="M44" s="315"/>
      <c r="N44" s="315"/>
      <c r="O44" s="315"/>
      <c r="P44" s="315"/>
      <c r="Q44" s="315"/>
      <c r="R44" s="315"/>
      <c r="S44" s="315"/>
      <c r="T44" s="315"/>
      <c r="U44" s="315"/>
      <c r="V44" s="315"/>
      <c r="W44" s="315"/>
      <c r="X44" s="315"/>
      <c r="Y44" s="315"/>
      <c r="Z44" s="316"/>
      <c r="AA44" s="77"/>
      <c r="AB44" s="77"/>
      <c r="AC44" s="78"/>
      <c r="AD44" s="79"/>
      <c r="AE44" s="5"/>
      <c r="AF44" s="78"/>
      <c r="AG44" s="5"/>
      <c r="AH44" s="312"/>
      <c r="AI44" s="186"/>
      <c r="AJ44" s="187"/>
      <c r="AK44" s="188"/>
      <c r="AL44" s="189"/>
      <c r="AM44" s="190"/>
      <c r="AN44" s="191"/>
      <c r="AO44" s="192"/>
      <c r="AP44" s="190"/>
      <c r="AQ44" s="186"/>
      <c r="AR44" s="193"/>
      <c r="AS44" s="194"/>
      <c r="AT44" s="189"/>
      <c r="AU44" s="34"/>
      <c r="AV44" s="40"/>
      <c r="AW44" s="92"/>
      <c r="AX44" s="112"/>
      <c r="AY44" s="77"/>
      <c r="AZ44" s="113"/>
      <c r="BA44" s="114"/>
      <c r="BB44" s="10"/>
    </row>
    <row r="45" spans="2:54" ht="15" customHeight="1" x14ac:dyDescent="0.15">
      <c r="B45" s="80" t="str">
        <f>IF(LEN(入力シート!$C29)&lt;11-B$53,"",MID(入力シート!$C29,LEN(入力シート!$C29)-(10-B$53),1))</f>
        <v/>
      </c>
      <c r="C45" s="81" t="str">
        <f>IF(LEN(入力シート!$C29)&lt;11-C$53,"",MID(入力シート!$C29,LEN(入力シート!$C29)-(10-C$53),1))</f>
        <v/>
      </c>
      <c r="D45" s="226" t="str">
        <f>IF(LEN(入力シート!$C29)&lt;11-D$53,"",MID(入力シート!$C29,LEN(入力シート!$C29)-(10-D$53),1))</f>
        <v/>
      </c>
      <c r="E45" s="227" t="str">
        <f>IF(LEN(入力シート!$C29)&lt;11-E$53,"",MID(入力シート!$C29,LEN(入力シート!$C29)-(10-E$53),1))</f>
        <v/>
      </c>
      <c r="F45" s="82" t="str">
        <f>IF(LEN(入力シート!$C29)&lt;11-F$53,"",MID(入力シート!$C29,LEN(入力シート!$C29)-(10-F$53),1))</f>
        <v/>
      </c>
      <c r="G45" s="226" t="str">
        <f>IF(LEN(入力シート!$C29)&lt;11-G$53,"",MID(入力シート!$C29,LEN(入力シート!$C29)-(10-G$53),1))</f>
        <v/>
      </c>
      <c r="H45" s="83" t="str">
        <f>IF(LEN(入力シート!$C29)&lt;11-H$53,"",MID(入力シート!$C29,LEN(入力シート!$C29)-(10-H$53),1))</f>
        <v/>
      </c>
      <c r="I45" s="81" t="str">
        <f>IF(LEN(入力シート!$C29)&lt;11-I$53,"",MID(入力シート!$C29,LEN(入力シート!$C29)-(10-I$53),1))</f>
        <v/>
      </c>
      <c r="J45" s="226" t="str">
        <f>IF(LEN(入力シート!$C29)&lt;11-J$53,"",MID(入力シート!$C29,LEN(入力シート!$C29)-(10-J$53),1))</f>
        <v/>
      </c>
      <c r="K45" s="83" t="str">
        <f>IF(LEN(入力シート!$C29)&lt;11-K$53,"",MID(入力シート!$C29,LEN(入力シート!$C29)-(10-K$53),1))</f>
        <v/>
      </c>
      <c r="L45" s="314"/>
      <c r="M45" s="315"/>
      <c r="N45" s="315"/>
      <c r="O45" s="315"/>
      <c r="P45" s="315"/>
      <c r="Q45" s="315"/>
      <c r="R45" s="315"/>
      <c r="S45" s="315"/>
      <c r="T45" s="315"/>
      <c r="U45" s="315"/>
      <c r="V45" s="315"/>
      <c r="W45" s="315"/>
      <c r="X45" s="315"/>
      <c r="Y45" s="315"/>
      <c r="Z45" s="316"/>
      <c r="AA45" s="115" t="str">
        <f>IF(LEN(入力シート!$F29)&lt;8-AA$53,"",MID(入力シート!$F29,LEN(入力シート!$F29)-(7-AA$53),1))</f>
        <v/>
      </c>
      <c r="AB45" s="81" t="str">
        <f>IF(LEN(入力シート!$F29)&lt;8-AB$53,"",MID(入力シート!$F29,LEN(入力シート!$F29)-(7-AB$53),1))</f>
        <v/>
      </c>
      <c r="AC45" s="226" t="str">
        <f>IF(LEN(入力シート!$F29)&lt;8-AC$53,"",MID(入力シート!$F29,LEN(入力シート!$F29)-(7-AC$53),1))</f>
        <v/>
      </c>
      <c r="AD45" s="227" t="str">
        <f>IF(LEN(入力シート!$F29)&lt;8-AD$53,"",MID(入力シート!$F29,LEN(入力シート!$F29)-(7-AD$53),1))</f>
        <v/>
      </c>
      <c r="AE45" s="82" t="str">
        <f>IF(LEN(入力シート!$F29)&lt;8-AE$53,"",MID(入力シート!$F29,LEN(入力シート!$F29)-(7-AE$53),1))</f>
        <v/>
      </c>
      <c r="AF45" s="226" t="str">
        <f>IF(LEN(入力シート!$F29)&lt;8-AF$53,"",MID(入力シート!$F29,LEN(入力シート!$F29)-(7-AF$53),1))</f>
        <v/>
      </c>
      <c r="AG45" s="83" t="str">
        <f>IF(LEN(入力シート!$F29)&lt;8-AG$53,"",MID(入力シート!$F29,LEN(入力シート!$F29)-(7-AG$53),1))</f>
        <v/>
      </c>
      <c r="AH45" s="313"/>
      <c r="AI45" s="195" t="str">
        <f>+MID(入力シート!$H29,加入原票①!AI$53,1)</f>
        <v/>
      </c>
      <c r="AJ45" s="196" t="str">
        <f>+MID(入力シート!$H29,加入原票①!AJ$53,1)</f>
        <v/>
      </c>
      <c r="AK45" s="197" t="str">
        <f>+MID(入力シート!$H29,加入原票①!AK$53,1)</f>
        <v/>
      </c>
      <c r="AL45" s="198" t="str">
        <f>+MID(入力シート!$H29,加入原票①!AL$53,1)</f>
        <v/>
      </c>
      <c r="AM45" s="199" t="str">
        <f>+MID(入力シート!$H29,加入原票①!AM$53,1)</f>
        <v/>
      </c>
      <c r="AN45" s="200" t="str">
        <f>+MID(入力シート!$H29,加入原票①!AN$53,1)</f>
        <v/>
      </c>
      <c r="AO45" s="197" t="str">
        <f>+MID(入力シート!$I29,加入原票①!AO$53,1)</f>
        <v/>
      </c>
      <c r="AP45" s="199" t="str">
        <f>+MID(入力シート!$I29,加入原票①!AP$53,1)</f>
        <v/>
      </c>
      <c r="AQ45" s="195" t="str">
        <f>+MID(入力シート!$I29,加入原票①!AQ$53,1)</f>
        <v/>
      </c>
      <c r="AR45" s="200" t="str">
        <f>+MID(入力シート!$I29,加入原票①!AR$53,1)</f>
        <v/>
      </c>
      <c r="AS45" s="201" t="str">
        <f>+MID(入力シート!$I29,加入原票①!AS$53,1)</f>
        <v/>
      </c>
      <c r="AT45" s="198" t="str">
        <f>+MID(入力シート!$I29,加入原票①!AT$53,1)</f>
        <v/>
      </c>
      <c r="AU45" s="35">
        <v>2</v>
      </c>
      <c r="AV45" s="41">
        <v>0</v>
      </c>
      <c r="AW45" s="226" t="str">
        <f>+MID(入力シート!$J29,加入原票①!AW$53,1)</f>
        <v/>
      </c>
      <c r="AX45" s="83" t="str">
        <f>+MID(入力シート!$J29,加入原票①!AX$53,1)</f>
        <v/>
      </c>
      <c r="AY45" s="81" t="str">
        <f>+MID(入力シート!$J29,加入原票①!AY$53,1)</f>
        <v/>
      </c>
      <c r="AZ45" s="227" t="str">
        <f>+MID(入力シート!$J29,加入原票①!AZ$53,1)</f>
        <v/>
      </c>
      <c r="BA45" s="82" t="str">
        <f>+MID(入力シート!$J29,加入原票①!BA$53,1)</f>
        <v/>
      </c>
      <c r="BB45" s="124" t="str">
        <f>+MID(入力シート!$J29,加入原票①!BB$53,1)</f>
        <v/>
      </c>
    </row>
    <row r="46" spans="2:54" ht="8.25" customHeight="1" x14ac:dyDescent="0.15">
      <c r="B46" s="84"/>
      <c r="C46" s="85"/>
      <c r="D46" s="85"/>
      <c r="E46" s="85"/>
      <c r="F46" s="85"/>
      <c r="G46" s="85"/>
      <c r="H46" s="85"/>
      <c r="I46" s="85"/>
      <c r="J46" s="85"/>
      <c r="K46" s="85"/>
      <c r="L46" s="317" t="str">
        <f>+MID(ASC(入力シート!$E30),加入原票①!L$53,1)</f>
        <v/>
      </c>
      <c r="M46" s="319" t="str">
        <f>+MID(ASC(入力シート!$E30),加入原票①!M$53,1)</f>
        <v/>
      </c>
      <c r="N46" s="319" t="str">
        <f>+MID(ASC(入力シート!$E30),加入原票①!N$53,1)</f>
        <v/>
      </c>
      <c r="O46" s="319" t="str">
        <f>+MID(ASC(入力シート!$E30),加入原票①!O$53,1)</f>
        <v/>
      </c>
      <c r="P46" s="319" t="str">
        <f>+MID(ASC(入力シート!$E30),加入原票①!P$53,1)</f>
        <v/>
      </c>
      <c r="Q46" s="319" t="str">
        <f>+MID(ASC(入力シート!$E30),加入原票①!Q$53,1)</f>
        <v/>
      </c>
      <c r="R46" s="319" t="str">
        <f>+MID(ASC(入力シート!$E30),加入原票①!R$53,1)</f>
        <v/>
      </c>
      <c r="S46" s="319" t="str">
        <f>+MID(ASC(入力シート!$E30),加入原票①!S$53,1)</f>
        <v/>
      </c>
      <c r="T46" s="319" t="str">
        <f>+MID(ASC(入力シート!$E30),加入原票①!T$53,1)</f>
        <v/>
      </c>
      <c r="U46" s="319" t="str">
        <f>+MID(ASC(入力シート!$E30),加入原票①!U$53,1)</f>
        <v/>
      </c>
      <c r="V46" s="319" t="str">
        <f>+MID(ASC(入力シート!$E30),加入原票①!V$53,1)</f>
        <v/>
      </c>
      <c r="W46" s="319" t="str">
        <f>+MID(ASC(入力シート!$E30),加入原票①!W$53,1)</f>
        <v/>
      </c>
      <c r="X46" s="319" t="str">
        <f>+MID(ASC(入力シート!$E30),加入原票①!X$53,1)</f>
        <v/>
      </c>
      <c r="Y46" s="319" t="str">
        <f>+MID(ASC(入力シート!$E30),加入原票①!Y$53,1)</f>
        <v/>
      </c>
      <c r="Z46" s="323" t="str">
        <f>+MID(ASC(入力シート!$E30),加入原票①!Z$53,1)</f>
        <v/>
      </c>
      <c r="AA46" s="109"/>
      <c r="AB46" s="85"/>
      <c r="AC46" s="85"/>
      <c r="AD46" s="85"/>
      <c r="AE46" s="85"/>
      <c r="AF46" s="85"/>
      <c r="AG46" s="4"/>
      <c r="AH46" s="312" t="str">
        <f>IF(入力シート!G30="男",1,IF(入力シート!G30="女",2,""))</f>
        <v/>
      </c>
      <c r="AI46" s="179"/>
      <c r="AJ46" s="180"/>
      <c r="AK46" s="181"/>
      <c r="AL46" s="181"/>
      <c r="AM46" s="181"/>
      <c r="AN46" s="182"/>
      <c r="AO46" s="179"/>
      <c r="AP46" s="180"/>
      <c r="AQ46" s="181"/>
      <c r="AR46" s="181"/>
      <c r="AS46" s="181"/>
      <c r="AT46" s="182"/>
      <c r="AU46" s="36"/>
      <c r="AV46" s="42"/>
      <c r="AW46" s="110"/>
      <c r="AX46" s="110"/>
      <c r="AY46" s="111"/>
      <c r="AZ46" s="111"/>
      <c r="BA46" s="111"/>
      <c r="BB46" s="123"/>
    </row>
    <row r="47" spans="2:54" ht="9" customHeight="1" x14ac:dyDescent="0.15">
      <c r="B47" s="228"/>
      <c r="C47" s="230"/>
      <c r="D47" s="229"/>
      <c r="E47" s="231"/>
      <c r="F47" s="229"/>
      <c r="G47" s="229"/>
      <c r="H47" s="229"/>
      <c r="I47" s="230"/>
      <c r="J47" s="229"/>
      <c r="K47" s="229"/>
      <c r="L47" s="318" t="e">
        <f>+MID(入力シート!#REF!,加入原票①!L$53,1)</f>
        <v>#REF!</v>
      </c>
      <c r="M47" s="320" t="e">
        <f>+MID(入力シート!#REF!,加入原票①!M$53,1)</f>
        <v>#REF!</v>
      </c>
      <c r="N47" s="320" t="e">
        <f>+MID(入力シート!#REF!,加入原票①!N$53,1)</f>
        <v>#REF!</v>
      </c>
      <c r="O47" s="320" t="e">
        <f>+MID(入力シート!#REF!,加入原票①!O$53,1)</f>
        <v>#REF!</v>
      </c>
      <c r="P47" s="320" t="e">
        <f>+MID(入力シート!#REF!,加入原票①!P$53,1)</f>
        <v>#REF!</v>
      </c>
      <c r="Q47" s="320" t="e">
        <f>+MID(入力シート!#REF!,加入原票①!Q$53,1)</f>
        <v>#REF!</v>
      </c>
      <c r="R47" s="320" t="e">
        <f>+MID(入力シート!#REF!,加入原票①!R$53,1)</f>
        <v>#REF!</v>
      </c>
      <c r="S47" s="320" t="e">
        <f>+MID(入力シート!#REF!,加入原票①!S$53,1)</f>
        <v>#REF!</v>
      </c>
      <c r="T47" s="320" t="e">
        <f>+MID(入力シート!#REF!,加入原票①!T$53,1)</f>
        <v>#REF!</v>
      </c>
      <c r="U47" s="320" t="e">
        <f>+MID(入力シート!#REF!,加入原票①!U$53,1)</f>
        <v>#REF!</v>
      </c>
      <c r="V47" s="320" t="e">
        <f>+MID(入力シート!#REF!,加入原票①!V$53,1)</f>
        <v>#REF!</v>
      </c>
      <c r="W47" s="320" t="e">
        <f>+MID(入力シート!#REF!,加入原票①!W$53,1)</f>
        <v>#REF!</v>
      </c>
      <c r="X47" s="320" t="e">
        <f>+MID(入力シート!#REF!,加入原票①!X$53,1)</f>
        <v>#REF!</v>
      </c>
      <c r="Y47" s="320" t="e">
        <f>+MID(入力シート!#REF!,加入原票①!Y$53,1)</f>
        <v>#REF!</v>
      </c>
      <c r="Z47" s="324" t="e">
        <f>+MID(入力シート!#REF!,加入原票①!Z$53,1)</f>
        <v>#REF!</v>
      </c>
      <c r="AA47" s="6"/>
      <c r="AB47" s="6"/>
      <c r="AC47" s="229"/>
      <c r="AD47" s="7"/>
      <c r="AE47" s="229"/>
      <c r="AF47" s="229"/>
      <c r="AG47" s="229"/>
      <c r="AH47" s="312"/>
      <c r="AI47" s="183"/>
      <c r="AJ47" s="184"/>
      <c r="AK47" s="183"/>
      <c r="AL47" s="185"/>
      <c r="AM47" s="184"/>
      <c r="AN47" s="185"/>
      <c r="AO47" s="184"/>
      <c r="AP47" s="184"/>
      <c r="AQ47" s="183"/>
      <c r="AR47" s="185"/>
      <c r="AS47" s="184"/>
      <c r="AT47" s="184"/>
      <c r="AU47" s="33"/>
      <c r="AV47" s="39"/>
      <c r="AW47" s="5"/>
      <c r="AX47" s="5"/>
      <c r="AY47" s="233"/>
      <c r="AZ47" s="234"/>
      <c r="BA47" s="5"/>
      <c r="BB47" s="10"/>
    </row>
    <row r="48" spans="2:54" ht="11.25" customHeight="1" x14ac:dyDescent="0.15">
      <c r="B48" s="76"/>
      <c r="C48" s="77"/>
      <c r="D48" s="78"/>
      <c r="E48" s="79"/>
      <c r="F48" s="5"/>
      <c r="G48" s="78"/>
      <c r="H48" s="5"/>
      <c r="I48" s="77"/>
      <c r="J48" s="78"/>
      <c r="K48" s="5"/>
      <c r="L48" s="314" t="str">
        <f>+IF(入力シート!D30="","",入力シート!D30)</f>
        <v/>
      </c>
      <c r="M48" s="315"/>
      <c r="N48" s="315"/>
      <c r="O48" s="315"/>
      <c r="P48" s="315"/>
      <c r="Q48" s="315"/>
      <c r="R48" s="315"/>
      <c r="S48" s="315"/>
      <c r="T48" s="315"/>
      <c r="U48" s="315"/>
      <c r="V48" s="315"/>
      <c r="W48" s="315"/>
      <c r="X48" s="315"/>
      <c r="Y48" s="315"/>
      <c r="Z48" s="316"/>
      <c r="AA48" s="77"/>
      <c r="AB48" s="77"/>
      <c r="AC48" s="78"/>
      <c r="AD48" s="79"/>
      <c r="AE48" s="5"/>
      <c r="AF48" s="78"/>
      <c r="AG48" s="5"/>
      <c r="AH48" s="312"/>
      <c r="AI48" s="186"/>
      <c r="AJ48" s="187"/>
      <c r="AK48" s="188"/>
      <c r="AL48" s="189"/>
      <c r="AM48" s="190"/>
      <c r="AN48" s="191"/>
      <c r="AO48" s="192"/>
      <c r="AP48" s="190"/>
      <c r="AQ48" s="186"/>
      <c r="AR48" s="193"/>
      <c r="AS48" s="194"/>
      <c r="AT48" s="189"/>
      <c r="AU48" s="34"/>
      <c r="AV48" s="40"/>
      <c r="AW48" s="92"/>
      <c r="AX48" s="112"/>
      <c r="AY48" s="77"/>
      <c r="AZ48" s="113"/>
      <c r="BA48" s="114"/>
      <c r="BB48" s="10"/>
    </row>
    <row r="49" spans="1:55" ht="15" customHeight="1" thickBot="1" x14ac:dyDescent="0.2">
      <c r="A49" s="12">
        <v>10</v>
      </c>
      <c r="B49" s="86" t="str">
        <f>IF(LEN(入力シート!$C30)&lt;11-B$53,"",MID(入力シート!$C30,LEN(入力シート!$C30)-(10-B$53),1))</f>
        <v/>
      </c>
      <c r="C49" s="87" t="str">
        <f>IF(LEN(入力シート!$C30)&lt;11-C$53,"",MID(入力シート!$C30,LEN(入力シート!$C30)-(10-C$53),1))</f>
        <v/>
      </c>
      <c r="D49" s="88" t="str">
        <f>IF(LEN(入力シート!$C30)&lt;11-D$53,"",MID(入力シート!$C30,LEN(入力シート!$C30)-(10-D$53),1))</f>
        <v/>
      </c>
      <c r="E49" s="89" t="str">
        <f>IF(LEN(入力シート!$C30)&lt;11-E$53,"",MID(入力シート!$C30,LEN(入力シート!$C30)-(10-E$53),1))</f>
        <v/>
      </c>
      <c r="F49" s="90" t="str">
        <f>IF(LEN(入力シート!$C30)&lt;11-F$53,"",MID(入力シート!$C30,LEN(入力シート!$C30)-(10-F$53),1))</f>
        <v/>
      </c>
      <c r="G49" s="88" t="str">
        <f>IF(LEN(入力シート!$C30)&lt;11-G$53,"",MID(入力シート!$C30,LEN(入力シート!$C30)-(10-G$53),1))</f>
        <v/>
      </c>
      <c r="H49" s="91" t="str">
        <f>IF(LEN(入力シート!$C30)&lt;11-H$53,"",MID(入力シート!$C30,LEN(入力シート!$C30)-(10-H$53),1))</f>
        <v/>
      </c>
      <c r="I49" s="87" t="str">
        <f>IF(LEN(入力シート!$C30)&lt;11-I$53,"",MID(入力シート!$C30,LEN(入力シート!$C30)-(10-I$53),1))</f>
        <v/>
      </c>
      <c r="J49" s="88" t="str">
        <f>IF(LEN(入力シート!$C30)&lt;11-J$53,"",MID(入力シート!$C30,LEN(入力シート!$C30)-(10-J$53),1))</f>
        <v/>
      </c>
      <c r="K49" s="91" t="str">
        <f>IF(LEN(入力シート!$C30)&lt;11-K$53,"",MID(入力シート!$C30,LEN(入力シート!$C30)-(10-K$53),1))</f>
        <v/>
      </c>
      <c r="L49" s="326"/>
      <c r="M49" s="327"/>
      <c r="N49" s="327"/>
      <c r="O49" s="327"/>
      <c r="P49" s="327"/>
      <c r="Q49" s="327"/>
      <c r="R49" s="327"/>
      <c r="S49" s="327"/>
      <c r="T49" s="327"/>
      <c r="U49" s="327"/>
      <c r="V49" s="327"/>
      <c r="W49" s="327"/>
      <c r="X49" s="327"/>
      <c r="Y49" s="327"/>
      <c r="Z49" s="328"/>
      <c r="AA49" s="116" t="str">
        <f>IF(LEN(入力シート!$F30)&lt;8-AA$53,"",MID(入力シート!$F30,LEN(入力シート!$F30)-(7-AA$53),1))</f>
        <v/>
      </c>
      <c r="AB49" s="87" t="str">
        <f>IF(LEN(入力シート!$F30)&lt;8-AB$53,"",MID(入力シート!$F30,LEN(入力シート!$F30)-(7-AB$53),1))</f>
        <v/>
      </c>
      <c r="AC49" s="88" t="str">
        <f>IF(LEN(入力シート!$F30)&lt;8-AC$53,"",MID(入力シート!$F30,LEN(入力シート!$F30)-(7-AC$53),1))</f>
        <v/>
      </c>
      <c r="AD49" s="89" t="str">
        <f>IF(LEN(入力シート!$F30)&lt;8-AD$53,"",MID(入力シート!$F30,LEN(入力シート!$F30)-(7-AD$53),1))</f>
        <v/>
      </c>
      <c r="AE49" s="90" t="str">
        <f>IF(LEN(入力シート!$F30)&lt;8-AE$53,"",MID(入力シート!$F30,LEN(入力シート!$F30)-(7-AE$53),1))</f>
        <v/>
      </c>
      <c r="AF49" s="88" t="str">
        <f>IF(LEN(入力シート!$F30)&lt;8-AF$53,"",MID(入力シート!$F30,LEN(入力シート!$F30)-(7-AF$53),1))</f>
        <v/>
      </c>
      <c r="AG49" s="91" t="str">
        <f>IF(LEN(入力シート!$F30)&lt;8-AG$53,"",MID(入力シート!$F30,LEN(入力シート!$F30)-(7-AG$53),1))</f>
        <v/>
      </c>
      <c r="AH49" s="325"/>
      <c r="AI49" s="202" t="str">
        <f>+MID(入力シート!$H30,加入原票①!AI$53,1)</f>
        <v/>
      </c>
      <c r="AJ49" s="203" t="str">
        <f>+MID(入力シート!$H30,加入原票①!AJ$53,1)</f>
        <v/>
      </c>
      <c r="AK49" s="204" t="str">
        <f>+MID(入力シート!$H30,加入原票①!AK$53,1)</f>
        <v/>
      </c>
      <c r="AL49" s="207" t="str">
        <f>+MID(入力シート!$H30,加入原票①!AL$53,1)</f>
        <v/>
      </c>
      <c r="AM49" s="212" t="str">
        <f>+MID(入力シート!$H30,加入原票①!AM$53,1)</f>
        <v/>
      </c>
      <c r="AN49" s="205" t="str">
        <f>+MID(入力シート!$H30,加入原票①!AN$53,1)</f>
        <v/>
      </c>
      <c r="AO49" s="204" t="str">
        <f>+MID(入力シート!$I30,加入原票①!AO$53,1)</f>
        <v/>
      </c>
      <c r="AP49" s="212" t="str">
        <f>+MID(入力シート!$I30,加入原票①!AP$53,1)</f>
        <v/>
      </c>
      <c r="AQ49" s="204" t="str">
        <f>+MID(入力シート!$I30,加入原票①!AQ$53,1)</f>
        <v/>
      </c>
      <c r="AR49" s="205" t="str">
        <f>+MID(入力シート!$I30,加入原票①!AR$53,1)</f>
        <v/>
      </c>
      <c r="AS49" s="206" t="str">
        <f>+MID(入力シート!$I30,加入原票①!AS$53,1)</f>
        <v/>
      </c>
      <c r="AT49" s="207" t="str">
        <f>+MID(入力シート!$I30,加入原票①!AT$53,1)</f>
        <v/>
      </c>
      <c r="AU49" s="37">
        <v>2</v>
      </c>
      <c r="AV49" s="43">
        <v>0</v>
      </c>
      <c r="AW49" s="88" t="str">
        <f>+MID(入力シート!$J30,加入原票①!AW$53,1)</f>
        <v/>
      </c>
      <c r="AX49" s="91" t="str">
        <f>+MID(入力シート!$J30,加入原票①!AX$53,1)</f>
        <v/>
      </c>
      <c r="AY49" s="87" t="str">
        <f>+MID(入力シート!$J30,加入原票①!AY$53,1)</f>
        <v/>
      </c>
      <c r="AZ49" s="89" t="str">
        <f>+MID(入力シート!$J30,加入原票①!AZ$53,1)</f>
        <v/>
      </c>
      <c r="BA49" s="90" t="str">
        <f>+MID(入力シート!$J30,加入原票①!BA$53,1)</f>
        <v/>
      </c>
      <c r="BB49" s="125" t="str">
        <f>+MID(入力シート!$J30,加入原票①!BB$53,1)</f>
        <v/>
      </c>
    </row>
    <row r="50" spans="1:55" ht="18.75" customHeight="1" thickBot="1" x14ac:dyDescent="0.2">
      <c r="AJ50" s="335" t="s">
        <v>51</v>
      </c>
      <c r="AK50" s="336"/>
    </row>
    <row r="51" spans="1:55" ht="41.25" customHeight="1" thickBot="1" x14ac:dyDescent="0.2">
      <c r="B51" s="337" t="s">
        <v>59</v>
      </c>
      <c r="C51" s="338"/>
      <c r="D51" s="338"/>
      <c r="E51" s="338"/>
      <c r="F51" s="339"/>
      <c r="G51" s="340">
        <f>IF(入力シート!$D$51&lt;11,入力シート!$D$51,IF(入力シート!$D$51&lt;21,"",IF(入力シート!$D$51&lt;31,"","")))</f>
        <v>0</v>
      </c>
      <c r="H51" s="341"/>
      <c r="I51" s="341"/>
      <c r="J51" s="341"/>
      <c r="K51" s="245" t="s">
        <v>60</v>
      </c>
      <c r="L51" s="342" t="s">
        <v>58</v>
      </c>
      <c r="M51" s="338"/>
      <c r="N51" s="338"/>
      <c r="O51" s="338"/>
      <c r="P51" s="339"/>
      <c r="Q51" s="343">
        <f>IF(入力シート!$D$51&lt;11,入力シート!$F$51,IF(入力シート!$D$51&lt;21,"",IF(入力シート!$D$51&lt;31,"","")))</f>
        <v>0</v>
      </c>
      <c r="R51" s="344"/>
      <c r="S51" s="344"/>
      <c r="T51" s="344"/>
      <c r="U51" s="344"/>
      <c r="V51" s="344"/>
      <c r="W51" s="246" t="s">
        <v>63</v>
      </c>
      <c r="Y51" s="345" t="s">
        <v>61</v>
      </c>
      <c r="Z51" s="346"/>
      <c r="AA51" s="346"/>
      <c r="AB51" s="346"/>
      <c r="AC51" s="346"/>
      <c r="AD51" s="346"/>
      <c r="AE51" s="347"/>
      <c r="AG51" s="348" t="s">
        <v>62</v>
      </c>
      <c r="AH51" s="349"/>
      <c r="AI51" s="350"/>
      <c r="AJ51" s="351"/>
      <c r="AK51" s="352"/>
      <c r="AM51" s="138" t="s">
        <v>36</v>
      </c>
      <c r="AN51" s="17"/>
      <c r="AO51" s="17"/>
      <c r="AP51" s="17"/>
      <c r="AQ51" s="17"/>
      <c r="AR51" s="333">
        <f>入力シート!$J$6</f>
        <v>0</v>
      </c>
      <c r="AS51" s="334"/>
      <c r="AT51" s="334"/>
      <c r="AU51" s="334"/>
      <c r="AV51" s="334"/>
      <c r="AW51" s="334"/>
      <c r="AX51" s="334"/>
      <c r="AY51" s="334"/>
      <c r="AZ51" s="334"/>
      <c r="BA51" s="334"/>
      <c r="BB51" s="334"/>
    </row>
    <row r="52" spans="1:55" ht="18" customHeight="1" x14ac:dyDescent="0.15">
      <c r="B52" t="s">
        <v>56</v>
      </c>
      <c r="AB52" s="139">
        <v>2</v>
      </c>
      <c r="AC52" s="139">
        <v>2</v>
      </c>
      <c r="AD52" s="139">
        <v>2</v>
      </c>
      <c r="AE52" s="139">
        <v>2</v>
      </c>
      <c r="AF52" s="139">
        <v>2</v>
      </c>
      <c r="AG52" s="139">
        <v>2</v>
      </c>
      <c r="AH52" s="139">
        <v>2</v>
      </c>
      <c r="AI52" s="139">
        <v>2</v>
      </c>
      <c r="AJ52" s="139">
        <v>2</v>
      </c>
      <c r="AK52" s="139">
        <v>2</v>
      </c>
      <c r="AL52" s="139">
        <v>2</v>
      </c>
    </row>
    <row r="53" spans="1:55" s="139" customFormat="1" x14ac:dyDescent="0.15">
      <c r="B53" s="139">
        <v>1</v>
      </c>
      <c r="C53" s="139">
        <v>2</v>
      </c>
      <c r="D53" s="139">
        <v>3</v>
      </c>
      <c r="E53" s="139">
        <v>4</v>
      </c>
      <c r="F53" s="139">
        <v>5</v>
      </c>
      <c r="G53" s="139">
        <v>6</v>
      </c>
      <c r="H53" s="139">
        <v>7</v>
      </c>
      <c r="I53" s="139">
        <v>8</v>
      </c>
      <c r="J53" s="139">
        <v>9</v>
      </c>
      <c r="K53" s="139">
        <v>10</v>
      </c>
      <c r="L53" s="139">
        <v>1</v>
      </c>
      <c r="M53" s="139">
        <v>2</v>
      </c>
      <c r="N53" s="139">
        <v>3</v>
      </c>
      <c r="O53" s="139">
        <v>4</v>
      </c>
      <c r="P53" s="139">
        <v>5</v>
      </c>
      <c r="Q53" s="139">
        <v>6</v>
      </c>
      <c r="R53" s="139">
        <v>7</v>
      </c>
      <c r="S53" s="139">
        <v>8</v>
      </c>
      <c r="T53" s="139">
        <v>9</v>
      </c>
      <c r="U53" s="139">
        <v>10</v>
      </c>
      <c r="V53" s="139">
        <v>11</v>
      </c>
      <c r="W53" s="139">
        <v>12</v>
      </c>
      <c r="X53" s="139">
        <v>13</v>
      </c>
      <c r="Y53" s="139">
        <v>14</v>
      </c>
      <c r="Z53" s="139">
        <v>15</v>
      </c>
      <c r="AA53" s="139">
        <v>1</v>
      </c>
      <c r="AB53" s="139">
        <v>2</v>
      </c>
      <c r="AC53" s="139">
        <v>3</v>
      </c>
      <c r="AD53" s="139">
        <v>4</v>
      </c>
      <c r="AE53" s="139">
        <v>5</v>
      </c>
      <c r="AF53" s="139">
        <v>6</v>
      </c>
      <c r="AG53" s="139">
        <v>7</v>
      </c>
      <c r="AH53" s="139">
        <v>1</v>
      </c>
      <c r="AI53" s="139">
        <v>3</v>
      </c>
      <c r="AJ53" s="139">
        <v>4</v>
      </c>
      <c r="AK53" s="139">
        <v>5</v>
      </c>
      <c r="AL53" s="139">
        <v>6</v>
      </c>
      <c r="AM53" s="139">
        <v>7</v>
      </c>
      <c r="AN53" s="139">
        <v>8</v>
      </c>
      <c r="AO53" s="139">
        <v>3</v>
      </c>
      <c r="AP53" s="139">
        <v>4</v>
      </c>
      <c r="AQ53" s="139">
        <v>5</v>
      </c>
      <c r="AR53" s="139">
        <v>6</v>
      </c>
      <c r="AS53" s="139">
        <v>7</v>
      </c>
      <c r="AT53" s="139">
        <v>8</v>
      </c>
      <c r="AW53" s="139">
        <v>3</v>
      </c>
      <c r="AX53" s="139">
        <v>4</v>
      </c>
      <c r="AY53" s="139">
        <v>5</v>
      </c>
      <c r="AZ53" s="139">
        <v>6</v>
      </c>
      <c r="BA53" s="139">
        <v>7</v>
      </c>
      <c r="BB53" s="139">
        <v>8</v>
      </c>
      <c r="BC53" s="140"/>
    </row>
  </sheetData>
  <mergeCells count="207">
    <mergeCell ref="AR51:BB51"/>
    <mergeCell ref="AJ50:AK50"/>
    <mergeCell ref="B51:F51"/>
    <mergeCell ref="G51:J51"/>
    <mergeCell ref="L51:P51"/>
    <mergeCell ref="Q51:V51"/>
    <mergeCell ref="Y51:AE51"/>
    <mergeCell ref="AG51:AI51"/>
    <mergeCell ref="AJ51:AK51"/>
    <mergeCell ref="Y46:Y47"/>
    <mergeCell ref="Z46:Z47"/>
    <mergeCell ref="AH46:AH49"/>
    <mergeCell ref="L48:Z49"/>
    <mergeCell ref="Q46:Q47"/>
    <mergeCell ref="R46:R47"/>
    <mergeCell ref="S46:S47"/>
    <mergeCell ref="T46:T47"/>
    <mergeCell ref="U46:U47"/>
    <mergeCell ref="V46:V47"/>
    <mergeCell ref="X42:X43"/>
    <mergeCell ref="Y42:Y43"/>
    <mergeCell ref="Z42:Z43"/>
    <mergeCell ref="AH42:AH45"/>
    <mergeCell ref="L44:Z45"/>
    <mergeCell ref="L46:L47"/>
    <mergeCell ref="M46:M47"/>
    <mergeCell ref="N46:N47"/>
    <mergeCell ref="O46:O47"/>
    <mergeCell ref="P46:P47"/>
    <mergeCell ref="R42:R43"/>
    <mergeCell ref="S42:S43"/>
    <mergeCell ref="T42:T43"/>
    <mergeCell ref="U42:U43"/>
    <mergeCell ref="V42:V43"/>
    <mergeCell ref="W42:W43"/>
    <mergeCell ref="L42:L43"/>
    <mergeCell ref="M42:M43"/>
    <mergeCell ref="N42:N43"/>
    <mergeCell ref="O42:O43"/>
    <mergeCell ref="P42:P43"/>
    <mergeCell ref="Q42:Q43"/>
    <mergeCell ref="W46:W47"/>
    <mergeCell ref="X46:X47"/>
    <mergeCell ref="Y38:Y39"/>
    <mergeCell ref="Z38:Z39"/>
    <mergeCell ref="AH38:AH41"/>
    <mergeCell ref="L40:Z41"/>
    <mergeCell ref="Q38:Q39"/>
    <mergeCell ref="R38:R39"/>
    <mergeCell ref="S38:S39"/>
    <mergeCell ref="T38:T39"/>
    <mergeCell ref="U38:U39"/>
    <mergeCell ref="V38:V39"/>
    <mergeCell ref="X34:X35"/>
    <mergeCell ref="Y34:Y35"/>
    <mergeCell ref="Z34:Z35"/>
    <mergeCell ref="AH34:AH37"/>
    <mergeCell ref="L36:Z37"/>
    <mergeCell ref="L38:L39"/>
    <mergeCell ref="M38:M39"/>
    <mergeCell ref="N38:N39"/>
    <mergeCell ref="O38:O39"/>
    <mergeCell ref="P38:P39"/>
    <mergeCell ref="R34:R35"/>
    <mergeCell ref="S34:S35"/>
    <mergeCell ref="T34:T35"/>
    <mergeCell ref="U34:U35"/>
    <mergeCell ref="V34:V35"/>
    <mergeCell ref="W34:W35"/>
    <mergeCell ref="L34:L35"/>
    <mergeCell ref="M34:M35"/>
    <mergeCell ref="N34:N35"/>
    <mergeCell ref="O34:O35"/>
    <mergeCell ref="P34:P35"/>
    <mergeCell ref="Q34:Q35"/>
    <mergeCell ref="W38:W39"/>
    <mergeCell ref="X38:X39"/>
    <mergeCell ref="Y30:Y31"/>
    <mergeCell ref="Z30:Z31"/>
    <mergeCell ref="AH30:AH33"/>
    <mergeCell ref="L32:Z33"/>
    <mergeCell ref="Q30:Q31"/>
    <mergeCell ref="R30:R31"/>
    <mergeCell ref="S30:S31"/>
    <mergeCell ref="T30:T31"/>
    <mergeCell ref="U30:U31"/>
    <mergeCell ref="V30:V31"/>
    <mergeCell ref="X26:X27"/>
    <mergeCell ref="Y26:Y27"/>
    <mergeCell ref="Z26:Z27"/>
    <mergeCell ref="AH26:AH29"/>
    <mergeCell ref="L28:Z29"/>
    <mergeCell ref="L30:L31"/>
    <mergeCell ref="M30:M31"/>
    <mergeCell ref="N30:N31"/>
    <mergeCell ref="O30:O31"/>
    <mergeCell ref="P30:P31"/>
    <mergeCell ref="R26:R27"/>
    <mergeCell ref="S26:S27"/>
    <mergeCell ref="T26:T27"/>
    <mergeCell ref="U26:U27"/>
    <mergeCell ref="V26:V27"/>
    <mergeCell ref="W26:W27"/>
    <mergeCell ref="L26:L27"/>
    <mergeCell ref="M26:M27"/>
    <mergeCell ref="N26:N27"/>
    <mergeCell ref="O26:O27"/>
    <mergeCell ref="P26:P27"/>
    <mergeCell ref="Q26:Q27"/>
    <mergeCell ref="W30:W31"/>
    <mergeCell ref="X30:X31"/>
    <mergeCell ref="Y22:Y23"/>
    <mergeCell ref="Z22:Z23"/>
    <mergeCell ref="AH22:AH25"/>
    <mergeCell ref="L24:Z25"/>
    <mergeCell ref="Q22:Q23"/>
    <mergeCell ref="R22:R23"/>
    <mergeCell ref="S22:S23"/>
    <mergeCell ref="T22:T23"/>
    <mergeCell ref="U22:U23"/>
    <mergeCell ref="V22:V23"/>
    <mergeCell ref="X18:X19"/>
    <mergeCell ref="Y18:Y19"/>
    <mergeCell ref="Z18:Z19"/>
    <mergeCell ref="AH18:AH21"/>
    <mergeCell ref="L20:Z21"/>
    <mergeCell ref="L22:L23"/>
    <mergeCell ref="M22:M23"/>
    <mergeCell ref="N22:N23"/>
    <mergeCell ref="O22:O23"/>
    <mergeCell ref="P22:P23"/>
    <mergeCell ref="R18:R19"/>
    <mergeCell ref="S18:S19"/>
    <mergeCell ref="T18:T19"/>
    <mergeCell ref="U18:U19"/>
    <mergeCell ref="V18:V19"/>
    <mergeCell ref="W18:W19"/>
    <mergeCell ref="L18:L19"/>
    <mergeCell ref="M18:M19"/>
    <mergeCell ref="N18:N19"/>
    <mergeCell ref="O18:O19"/>
    <mergeCell ref="P18:P19"/>
    <mergeCell ref="Q18:Q19"/>
    <mergeCell ref="W22:W23"/>
    <mergeCell ref="X22:X23"/>
    <mergeCell ref="W14:W15"/>
    <mergeCell ref="X14:X15"/>
    <mergeCell ref="Y14:Y15"/>
    <mergeCell ref="Z14:Z15"/>
    <mergeCell ref="AH14:AH17"/>
    <mergeCell ref="L16:Z17"/>
    <mergeCell ref="Q14:Q15"/>
    <mergeCell ref="R14:R15"/>
    <mergeCell ref="S14:S15"/>
    <mergeCell ref="T14:T15"/>
    <mergeCell ref="U14:U15"/>
    <mergeCell ref="V14:V15"/>
    <mergeCell ref="L14:L15"/>
    <mergeCell ref="M14:M15"/>
    <mergeCell ref="N14:N15"/>
    <mergeCell ref="O14:O15"/>
    <mergeCell ref="P14:P15"/>
    <mergeCell ref="R10:R11"/>
    <mergeCell ref="S10:S11"/>
    <mergeCell ref="T10:T11"/>
    <mergeCell ref="U10:U11"/>
    <mergeCell ref="L10:L11"/>
    <mergeCell ref="M10:M11"/>
    <mergeCell ref="N10:N11"/>
    <mergeCell ref="O10:O11"/>
    <mergeCell ref="P10:P11"/>
    <mergeCell ref="Q10:Q11"/>
    <mergeCell ref="V1:W2"/>
    <mergeCell ref="AO6:AT6"/>
    <mergeCell ref="AU6:BB6"/>
    <mergeCell ref="M7:Y9"/>
    <mergeCell ref="X10:X11"/>
    <mergeCell ref="Y10:Y11"/>
    <mergeCell ref="Z10:Z11"/>
    <mergeCell ref="AH10:AH13"/>
    <mergeCell ref="L12:Z13"/>
    <mergeCell ref="V10:V11"/>
    <mergeCell ref="W10:W11"/>
    <mergeCell ref="AI7:AN8"/>
    <mergeCell ref="AO7:AT8"/>
    <mergeCell ref="AU7:BB8"/>
    <mergeCell ref="BB2:BC3"/>
    <mergeCell ref="A3:B4"/>
    <mergeCell ref="AQ3:AS4"/>
    <mergeCell ref="AN4:AP4"/>
    <mergeCell ref="AL5:AZ5"/>
    <mergeCell ref="B6:K8"/>
    <mergeCell ref="L6:Z6"/>
    <mergeCell ref="AA6:AG8"/>
    <mergeCell ref="AH6:AH8"/>
    <mergeCell ref="AI6:AN6"/>
    <mergeCell ref="X1:AG3"/>
    <mergeCell ref="AL1:AM1"/>
    <mergeCell ref="AN1:AS1"/>
    <mergeCell ref="AT1:AZ1"/>
    <mergeCell ref="T2:U3"/>
    <mergeCell ref="AN2:AP3"/>
    <mergeCell ref="A1:B1"/>
    <mergeCell ref="C1:D1"/>
    <mergeCell ref="E1:I1"/>
    <mergeCell ref="J1:O1"/>
    <mergeCell ref="R1:S2"/>
  </mergeCells>
  <phoneticPr fontId="1"/>
  <pageMargins left="0.62992125984251968" right="0.23622047244094491" top="0.39370078740157483" bottom="0" header="0" footer="0"/>
  <pageSetup paperSize="9" scale="96" orientation="landscape" r:id="rId1"/>
  <headerFooter>
    <oddFooter>&amp;RSZ5031(2023.9)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3"/>
  <sheetViews>
    <sheetView zoomScale="85" zoomScaleNormal="85" workbookViewId="0">
      <selection activeCell="AA6" sqref="AA6:AG8"/>
    </sheetView>
  </sheetViews>
  <sheetFormatPr defaultColWidth="2.625" defaultRowHeight="13.5" x14ac:dyDescent="0.15"/>
  <cols>
    <col min="1" max="1" width="3.25" customWidth="1"/>
    <col min="12" max="12" width="2.625" customWidth="1"/>
    <col min="16" max="16" width="2.75" customWidth="1"/>
    <col min="26" max="27" width="2.625" customWidth="1"/>
    <col min="34" max="34" width="3.875" customWidth="1"/>
    <col min="35" max="46" width="2.875" customWidth="1"/>
    <col min="47" max="54" width="1.875" customWidth="1"/>
  </cols>
  <sheetData>
    <row r="1" spans="1:56" ht="13.5" customHeight="1" x14ac:dyDescent="0.15">
      <c r="A1" s="296" t="s">
        <v>20</v>
      </c>
      <c r="B1" s="297"/>
      <c r="C1" s="285" t="s">
        <v>19</v>
      </c>
      <c r="D1" s="287"/>
      <c r="E1" s="298" t="s">
        <v>12</v>
      </c>
      <c r="F1" s="298"/>
      <c r="G1" s="298"/>
      <c r="H1" s="298"/>
      <c r="I1" s="298"/>
      <c r="J1" s="299" t="s">
        <v>13</v>
      </c>
      <c r="K1" s="300"/>
      <c r="L1" s="300"/>
      <c r="M1" s="300"/>
      <c r="N1" s="300"/>
      <c r="O1" s="301"/>
      <c r="R1" s="302" t="s">
        <v>16</v>
      </c>
      <c r="S1" s="302"/>
      <c r="T1" s="13" t="s">
        <v>7</v>
      </c>
      <c r="V1" s="303" t="s">
        <v>17</v>
      </c>
      <c r="W1" s="303"/>
      <c r="X1" s="282" t="s">
        <v>54</v>
      </c>
      <c r="Y1" s="282"/>
      <c r="Z1" s="282"/>
      <c r="AA1" s="282"/>
      <c r="AB1" s="282"/>
      <c r="AC1" s="282"/>
      <c r="AD1" s="282"/>
      <c r="AE1" s="282"/>
      <c r="AF1" s="282"/>
      <c r="AG1" s="282"/>
      <c r="AH1" s="236"/>
      <c r="AI1" s="236"/>
      <c r="AJ1" s="236"/>
      <c r="AK1" s="237"/>
      <c r="AL1" s="283" t="s">
        <v>22</v>
      </c>
      <c r="AM1" s="284"/>
      <c r="AN1" s="285" t="s">
        <v>15</v>
      </c>
      <c r="AO1" s="286"/>
      <c r="AP1" s="286"/>
      <c r="AQ1" s="286"/>
      <c r="AR1" s="286"/>
      <c r="AS1" s="287"/>
      <c r="AT1" s="288" t="s">
        <v>14</v>
      </c>
      <c r="AU1" s="289"/>
      <c r="AV1" s="289"/>
      <c r="AW1" s="289"/>
      <c r="AX1" s="289"/>
      <c r="AY1" s="289"/>
      <c r="AZ1" s="290"/>
    </row>
    <row r="2" spans="1:56" s="66" customFormat="1" ht="8.25" customHeight="1" x14ac:dyDescent="0.15">
      <c r="A2" s="63"/>
      <c r="B2" s="72">
        <v>1</v>
      </c>
      <c r="C2" s="73">
        <v>2</v>
      </c>
      <c r="D2" s="72">
        <v>3</v>
      </c>
      <c r="E2" s="4">
        <v>4</v>
      </c>
      <c r="F2" s="4"/>
      <c r="G2" s="4"/>
      <c r="H2" s="4"/>
      <c r="I2" s="4">
        <v>8</v>
      </c>
      <c r="J2" s="64">
        <v>9</v>
      </c>
      <c r="K2" s="4"/>
      <c r="L2" s="4"/>
      <c r="M2" s="4"/>
      <c r="N2" s="4"/>
      <c r="O2" s="65">
        <v>14</v>
      </c>
      <c r="R2" s="302"/>
      <c r="S2" s="302"/>
      <c r="T2" s="291" t="s">
        <v>23</v>
      </c>
      <c r="U2" s="291"/>
      <c r="V2" s="303"/>
      <c r="W2" s="303"/>
      <c r="X2" s="282"/>
      <c r="Y2" s="282"/>
      <c r="Z2" s="282"/>
      <c r="AA2" s="282"/>
      <c r="AB2" s="282"/>
      <c r="AC2" s="282"/>
      <c r="AD2" s="282"/>
      <c r="AE2" s="282"/>
      <c r="AF2" s="282"/>
      <c r="AG2" s="282"/>
      <c r="AH2" s="236"/>
      <c r="AI2" s="236"/>
      <c r="AJ2" s="236"/>
      <c r="AK2" s="237"/>
      <c r="AL2" s="67">
        <v>27</v>
      </c>
      <c r="AM2" s="68">
        <v>28</v>
      </c>
      <c r="AN2" s="292" t="s">
        <v>37</v>
      </c>
      <c r="AO2" s="293"/>
      <c r="AP2" s="293"/>
      <c r="AQ2" s="69"/>
      <c r="AR2" s="69"/>
      <c r="AS2" s="68">
        <v>74</v>
      </c>
      <c r="AT2" s="70"/>
      <c r="AU2" s="71">
        <v>75</v>
      </c>
      <c r="AV2" s="71"/>
      <c r="AW2" s="71"/>
      <c r="AX2" s="71"/>
      <c r="AY2" s="71"/>
      <c r="AZ2" s="18">
        <v>80</v>
      </c>
      <c r="BB2" s="254" t="s">
        <v>18</v>
      </c>
      <c r="BC2" s="254"/>
    </row>
    <row r="3" spans="1:56" ht="6" customHeight="1" x14ac:dyDescent="0.15">
      <c r="A3" s="255">
        <v>9</v>
      </c>
      <c r="B3" s="256"/>
      <c r="C3" s="14"/>
      <c r="D3" s="15"/>
      <c r="E3" s="2"/>
      <c r="F3" s="2"/>
      <c r="G3" s="1"/>
      <c r="H3" s="2"/>
      <c r="I3" s="2"/>
      <c r="J3" s="1"/>
      <c r="K3" s="2"/>
      <c r="L3" s="2"/>
      <c r="M3" s="1"/>
      <c r="N3" s="2"/>
      <c r="O3" s="3"/>
      <c r="T3" s="291"/>
      <c r="U3" s="291"/>
      <c r="X3" s="282"/>
      <c r="Y3" s="282"/>
      <c r="Z3" s="282"/>
      <c r="AA3" s="282"/>
      <c r="AB3" s="282"/>
      <c r="AC3" s="282"/>
      <c r="AD3" s="282"/>
      <c r="AE3" s="282"/>
      <c r="AF3" s="282"/>
      <c r="AG3" s="282"/>
      <c r="AL3" s="14"/>
      <c r="AM3" s="15"/>
      <c r="AN3" s="294"/>
      <c r="AO3" s="295"/>
      <c r="AP3" s="295"/>
      <c r="AQ3" s="259" t="s">
        <v>39</v>
      </c>
      <c r="AR3" s="260"/>
      <c r="AS3" s="261"/>
      <c r="AT3" s="31"/>
      <c r="AU3" s="2"/>
      <c r="AV3" s="8"/>
      <c r="AW3" s="1"/>
      <c r="AX3" s="3"/>
      <c r="AY3" s="2"/>
      <c r="AZ3" s="15"/>
      <c r="BB3" s="254"/>
      <c r="BC3" s="254"/>
      <c r="BD3" s="16"/>
    </row>
    <row r="4" spans="1:56" ht="16.5" customHeight="1" x14ac:dyDescent="0.15">
      <c r="A4" s="257"/>
      <c r="B4" s="258"/>
      <c r="C4" s="133"/>
      <c r="D4" s="135"/>
      <c r="E4" s="201" t="str">
        <f>IF(LEN(入力シート!$D$6)&lt;6-E$5,"",MID(入力シート!$D$6,LEN(入力シート!$D$6)-(5-E$5),1))</f>
        <v/>
      </c>
      <c r="F4" s="200" t="str">
        <f>IF(LEN(入力シート!$D$6)&lt;6-F$5,"",MID(入力シート!$D$6,LEN(入力シート!$D$6)-(5-F$5),1))</f>
        <v/>
      </c>
      <c r="G4" s="201" t="str">
        <f>IF(LEN(入力シート!$D$6)&lt;6-G$5,"",MID(入力シート!$D$6,LEN(入力シート!$D$6)-(5-G$5),1))</f>
        <v/>
      </c>
      <c r="H4" s="201" t="str">
        <f>IF(LEN(入力シート!$D$6)&lt;6-H$5,"",MID(入力シート!$D$6,LEN(入力シート!$D$6)-(5-H$5),1))</f>
        <v/>
      </c>
      <c r="I4" s="200" t="str">
        <f>IF(LEN(入力シート!$D$6)&lt;6-I$5,"",MID(入力シート!$D$6,LEN(入力シート!$D$6)-(5-I$5),1))</f>
        <v/>
      </c>
      <c r="J4" s="201" t="str">
        <f>IF(LEN(入力シート!$E$6)&lt;7-J$5,"",MID(入力シート!$E$6,LEN(入力シート!$E$6)-(6-J$5),1))</f>
        <v/>
      </c>
      <c r="K4" s="201" t="str">
        <f>IF(LEN(入力シート!$E$6)&lt;7-K$5,"",MID(入力シート!$E$6,LEN(入力シート!$E$6)-(6-K$5),1))</f>
        <v/>
      </c>
      <c r="L4" s="200" t="str">
        <f>IF(LEN(入力シート!$E$6)&lt;7-L$5,"",MID(入力シート!$E$6,LEN(入力シート!$E$6)-(6-L$5),1))</f>
        <v/>
      </c>
      <c r="M4" s="201" t="str">
        <f>IF(LEN(入力シート!$E$6)&lt;7-M$5,"",MID(入力シート!$E$6,LEN(入力シート!$E$6)-(6-M$5),1))</f>
        <v/>
      </c>
      <c r="N4" s="201" t="str">
        <f>IF(LEN(入力シート!$E$6)&lt;7-N$5,"",MID(入力シート!$E$6,LEN(入力シート!$E$6)-(6-N$5),1))</f>
        <v/>
      </c>
      <c r="O4" s="200" t="str">
        <f>IF(LEN(入力シート!$E$6)&lt;7-O$5,"",MID(入力シート!$E$6,LEN(入力シート!$E$6)-(6-O$5),1))</f>
        <v/>
      </c>
      <c r="U4">
        <v>2</v>
      </c>
      <c r="V4">
        <v>0</v>
      </c>
      <c r="W4" s="132" t="str">
        <f>+MID(入力シート!$C6,加入原票②!AW$53,1)</f>
        <v/>
      </c>
      <c r="X4" s="121" t="str">
        <f>+MID(入力シート!$C6,加入原票②!AX$53,1)</f>
        <v/>
      </c>
      <c r="Y4" t="s">
        <v>9</v>
      </c>
      <c r="AA4" t="str">
        <f>+MID(入力シート!$C6,加入原票②!AY$53,1)</f>
        <v/>
      </c>
      <c r="AB4" t="str">
        <f>+MID(入力シート!$C6,加入原票②!AZ$53,1)</f>
        <v/>
      </c>
      <c r="AC4" t="s">
        <v>10</v>
      </c>
      <c r="AE4" t="str">
        <f>+MID(入力シート!$C6,加入原票②!BA$53,1)</f>
        <v/>
      </c>
      <c r="AF4" t="str">
        <f>+MID(入力シート!$C6,加入原票②!BB$53,1)</f>
        <v/>
      </c>
      <c r="AG4" t="s">
        <v>11</v>
      </c>
      <c r="AL4" s="74">
        <v>1</v>
      </c>
      <c r="AM4" s="127">
        <v>4</v>
      </c>
      <c r="AN4" s="264" t="s">
        <v>38</v>
      </c>
      <c r="AO4" s="265"/>
      <c r="AP4" s="265"/>
      <c r="AQ4" s="262"/>
      <c r="AR4" s="262"/>
      <c r="AS4" s="263"/>
      <c r="AT4" s="32">
        <v>20</v>
      </c>
      <c r="AU4" s="142" t="str">
        <f>MID(入力シート!$F$6,加入原票②!L$5,1)</f>
        <v/>
      </c>
      <c r="AV4" s="143" t="str">
        <f>MID(入力シート!$F$6,加入原票②!M$5,1)</f>
        <v/>
      </c>
      <c r="AW4" s="107" t="str">
        <f>MID(入力シート!$F$6,加入原票②!N$5,1)</f>
        <v/>
      </c>
      <c r="AX4" s="143" t="str">
        <f>MID(入力シート!$F$6,加入原票②!O$5,1)</f>
        <v/>
      </c>
      <c r="AY4" s="107" t="str">
        <f>MID(入力シート!$F$6,加入原票②!P$5,1)</f>
        <v/>
      </c>
      <c r="AZ4" s="143" t="str">
        <f>MID(入力シート!$F$6,加入原票②!Q$5,1)</f>
        <v/>
      </c>
      <c r="BB4" s="17"/>
      <c r="BC4" s="17">
        <v>2</v>
      </c>
      <c r="BD4" s="17"/>
    </row>
    <row r="5" spans="1:56" ht="24" customHeight="1" thickBot="1" x14ac:dyDescent="0.2">
      <c r="E5" s="220">
        <v>1</v>
      </c>
      <c r="F5" s="220">
        <v>2</v>
      </c>
      <c r="G5" s="220">
        <v>3</v>
      </c>
      <c r="H5" s="220">
        <v>4</v>
      </c>
      <c r="I5" s="220">
        <v>5</v>
      </c>
      <c r="J5" s="220">
        <v>1</v>
      </c>
      <c r="K5" s="220">
        <v>2</v>
      </c>
      <c r="L5" s="220">
        <v>3</v>
      </c>
      <c r="M5" s="220">
        <v>4</v>
      </c>
      <c r="N5" s="220">
        <v>5</v>
      </c>
      <c r="O5" s="220">
        <v>6</v>
      </c>
      <c r="P5" s="220">
        <v>7</v>
      </c>
      <c r="Q5" s="220">
        <v>8</v>
      </c>
      <c r="AL5" s="266" t="s">
        <v>40</v>
      </c>
      <c r="AM5" s="266"/>
      <c r="AN5" s="266"/>
      <c r="AO5" s="266"/>
      <c r="AP5" s="266"/>
      <c r="AQ5" s="266"/>
      <c r="AR5" s="266"/>
      <c r="AS5" s="266"/>
      <c r="AT5" s="266"/>
      <c r="AU5" s="266"/>
      <c r="AV5" s="266"/>
      <c r="AW5" s="266"/>
      <c r="AX5" s="266"/>
      <c r="AY5" s="266"/>
      <c r="AZ5" s="266"/>
    </row>
    <row r="6" spans="1:56" ht="13.5" customHeight="1" x14ac:dyDescent="0.15">
      <c r="B6" s="267" t="s">
        <v>0</v>
      </c>
      <c r="C6" s="268"/>
      <c r="D6" s="268"/>
      <c r="E6" s="268"/>
      <c r="F6" s="268"/>
      <c r="G6" s="268"/>
      <c r="H6" s="268"/>
      <c r="I6" s="268"/>
      <c r="J6" s="268"/>
      <c r="K6" s="269"/>
      <c r="L6" s="273" t="s">
        <v>1</v>
      </c>
      <c r="M6" s="274"/>
      <c r="N6" s="274"/>
      <c r="O6" s="274"/>
      <c r="P6" s="274"/>
      <c r="Q6" s="274"/>
      <c r="R6" s="274"/>
      <c r="S6" s="274"/>
      <c r="T6" s="274"/>
      <c r="U6" s="274"/>
      <c r="V6" s="274"/>
      <c r="W6" s="274"/>
      <c r="X6" s="274"/>
      <c r="Y6" s="274"/>
      <c r="Z6" s="274"/>
      <c r="AA6" s="275" t="s">
        <v>65</v>
      </c>
      <c r="AB6" s="268"/>
      <c r="AC6" s="268"/>
      <c r="AD6" s="268"/>
      <c r="AE6" s="268"/>
      <c r="AF6" s="268"/>
      <c r="AG6" s="276"/>
      <c r="AH6" s="277" t="s">
        <v>3</v>
      </c>
      <c r="AI6" s="279" t="s">
        <v>4</v>
      </c>
      <c r="AJ6" s="280"/>
      <c r="AK6" s="280"/>
      <c r="AL6" s="280"/>
      <c r="AM6" s="280"/>
      <c r="AN6" s="281"/>
      <c r="AO6" s="279" t="s">
        <v>6</v>
      </c>
      <c r="AP6" s="280"/>
      <c r="AQ6" s="280"/>
      <c r="AR6" s="280"/>
      <c r="AS6" s="280"/>
      <c r="AT6" s="281"/>
      <c r="AU6" s="304" t="s">
        <v>7</v>
      </c>
      <c r="AV6" s="304"/>
      <c r="AW6" s="304"/>
      <c r="AX6" s="304"/>
      <c r="AY6" s="304"/>
      <c r="AZ6" s="304"/>
      <c r="BA6" s="304"/>
      <c r="BB6" s="305"/>
    </row>
    <row r="7" spans="1:56" ht="5.25" customHeight="1" x14ac:dyDescent="0.15">
      <c r="B7" s="270"/>
      <c r="C7" s="271"/>
      <c r="D7" s="271"/>
      <c r="E7" s="271"/>
      <c r="F7" s="271"/>
      <c r="G7" s="271"/>
      <c r="H7" s="271"/>
      <c r="I7" s="271"/>
      <c r="J7" s="271"/>
      <c r="K7" s="272"/>
      <c r="L7" s="23"/>
      <c r="M7" s="306" t="s">
        <v>2</v>
      </c>
      <c r="N7" s="306"/>
      <c r="O7" s="306"/>
      <c r="P7" s="306"/>
      <c r="Q7" s="306"/>
      <c r="R7" s="306"/>
      <c r="S7" s="306"/>
      <c r="T7" s="306"/>
      <c r="U7" s="306"/>
      <c r="V7" s="306"/>
      <c r="W7" s="306"/>
      <c r="X7" s="306"/>
      <c r="Y7" s="306"/>
      <c r="Z7" s="24"/>
      <c r="AA7" s="255"/>
      <c r="AB7" s="271"/>
      <c r="AC7" s="271"/>
      <c r="AD7" s="271"/>
      <c r="AE7" s="271"/>
      <c r="AF7" s="271"/>
      <c r="AG7" s="256"/>
      <c r="AH7" s="278"/>
      <c r="AI7" s="247" t="s">
        <v>5</v>
      </c>
      <c r="AJ7" s="248"/>
      <c r="AK7" s="248"/>
      <c r="AL7" s="248"/>
      <c r="AM7" s="248"/>
      <c r="AN7" s="249"/>
      <c r="AO7" s="250" t="s">
        <v>5</v>
      </c>
      <c r="AP7" s="248"/>
      <c r="AQ7" s="248"/>
      <c r="AR7" s="248"/>
      <c r="AS7" s="248"/>
      <c r="AT7" s="249"/>
      <c r="AU7" s="251" t="s">
        <v>8</v>
      </c>
      <c r="AV7" s="252"/>
      <c r="AW7" s="252"/>
      <c r="AX7" s="252"/>
      <c r="AY7" s="252"/>
      <c r="AZ7" s="252"/>
      <c r="BA7" s="252"/>
      <c r="BB7" s="253"/>
    </row>
    <row r="8" spans="1:56" ht="6" customHeight="1" x14ac:dyDescent="0.15">
      <c r="B8" s="270"/>
      <c r="C8" s="271"/>
      <c r="D8" s="271"/>
      <c r="E8" s="271"/>
      <c r="F8" s="271"/>
      <c r="G8" s="271"/>
      <c r="H8" s="271"/>
      <c r="I8" s="271"/>
      <c r="J8" s="271"/>
      <c r="K8" s="272"/>
      <c r="L8" s="25"/>
      <c r="M8" s="271"/>
      <c r="N8" s="271"/>
      <c r="O8" s="271"/>
      <c r="P8" s="271"/>
      <c r="Q8" s="271"/>
      <c r="R8" s="271"/>
      <c r="S8" s="271"/>
      <c r="T8" s="271"/>
      <c r="U8" s="271"/>
      <c r="V8" s="271"/>
      <c r="W8" s="271"/>
      <c r="X8" s="271"/>
      <c r="Y8" s="271"/>
      <c r="Z8" s="19"/>
      <c r="AA8" s="255"/>
      <c r="AB8" s="271"/>
      <c r="AC8" s="271"/>
      <c r="AD8" s="271"/>
      <c r="AE8" s="271"/>
      <c r="AF8" s="271"/>
      <c r="AG8" s="256"/>
      <c r="AH8" s="278"/>
      <c r="AI8" s="250"/>
      <c r="AJ8" s="248"/>
      <c r="AK8" s="248"/>
      <c r="AL8" s="248"/>
      <c r="AM8" s="248"/>
      <c r="AN8" s="249"/>
      <c r="AO8" s="250"/>
      <c r="AP8" s="248"/>
      <c r="AQ8" s="248"/>
      <c r="AR8" s="248"/>
      <c r="AS8" s="248"/>
      <c r="AT8" s="249"/>
      <c r="AU8" s="251"/>
      <c r="AV8" s="252"/>
      <c r="AW8" s="252"/>
      <c r="AX8" s="252"/>
      <c r="AY8" s="252"/>
      <c r="AZ8" s="252"/>
      <c r="BA8" s="252"/>
      <c r="BB8" s="253"/>
    </row>
    <row r="9" spans="1:56" ht="9.75" customHeight="1" x14ac:dyDescent="0.15">
      <c r="B9" s="21">
        <v>15</v>
      </c>
      <c r="C9" s="22"/>
      <c r="D9" s="22"/>
      <c r="E9" s="22"/>
      <c r="F9" s="22"/>
      <c r="G9" s="22"/>
      <c r="H9" s="22"/>
      <c r="I9" s="22"/>
      <c r="J9" s="22"/>
      <c r="K9" s="22">
        <v>24</v>
      </c>
      <c r="L9" s="26">
        <v>29</v>
      </c>
      <c r="M9" s="307"/>
      <c r="N9" s="307"/>
      <c r="O9" s="307"/>
      <c r="P9" s="307"/>
      <c r="Q9" s="307"/>
      <c r="R9" s="307"/>
      <c r="S9" s="307"/>
      <c r="T9" s="307"/>
      <c r="U9" s="307"/>
      <c r="V9" s="307"/>
      <c r="W9" s="307"/>
      <c r="X9" s="307"/>
      <c r="Y9" s="307"/>
      <c r="Z9" s="22">
        <v>43</v>
      </c>
      <c r="AA9" s="27">
        <v>44</v>
      </c>
      <c r="AB9" s="22"/>
      <c r="AC9" s="22"/>
      <c r="AD9" s="22"/>
      <c r="AE9" s="22"/>
      <c r="AF9" s="22"/>
      <c r="AG9" s="28">
        <v>50</v>
      </c>
      <c r="AH9" s="153">
        <v>51</v>
      </c>
      <c r="AI9" s="154">
        <v>53</v>
      </c>
      <c r="AJ9" s="155"/>
      <c r="AK9" s="155"/>
      <c r="AL9" s="155"/>
      <c r="AM9" s="155"/>
      <c r="AN9" s="156">
        <v>58</v>
      </c>
      <c r="AO9" s="154">
        <v>60</v>
      </c>
      <c r="AP9" s="155"/>
      <c r="AQ9" s="155"/>
      <c r="AR9" s="155"/>
      <c r="AS9" s="155"/>
      <c r="AT9" s="156">
        <v>65</v>
      </c>
      <c r="AU9" s="29"/>
      <c r="AV9" s="29"/>
      <c r="AW9" s="29">
        <v>66</v>
      </c>
      <c r="AX9" s="45" t="s">
        <v>21</v>
      </c>
      <c r="AY9" s="20"/>
      <c r="AZ9" s="20"/>
      <c r="BA9" s="29"/>
      <c r="BB9" s="30">
        <v>71</v>
      </c>
    </row>
    <row r="10" spans="1:56" ht="8.25" customHeight="1" x14ac:dyDescent="0.15">
      <c r="B10" s="9"/>
      <c r="C10" s="2"/>
      <c r="D10" s="2"/>
      <c r="E10" s="2"/>
      <c r="F10" s="2"/>
      <c r="G10" s="2"/>
      <c r="H10" s="2"/>
      <c r="I10" s="2"/>
      <c r="J10" s="2"/>
      <c r="K10" s="2"/>
      <c r="L10" s="321" t="str">
        <f>+MID(ASC(入力シート!$E31),加入原票②!L$53,1)</f>
        <v/>
      </c>
      <c r="M10" s="308" t="str">
        <f>+MID(ASC(入力シート!$E31),加入原票②!M$53,1)</f>
        <v/>
      </c>
      <c r="N10" s="308" t="str">
        <f>+MID(ASC(入力シート!$E31),加入原票②!N$53,1)</f>
        <v/>
      </c>
      <c r="O10" s="308" t="str">
        <f>+MID(ASC(入力シート!$E31),加入原票②!O$53,1)</f>
        <v/>
      </c>
      <c r="P10" s="308" t="str">
        <f>+MID(ASC(入力シート!$E31),加入原票②!P$53,1)</f>
        <v/>
      </c>
      <c r="Q10" s="308" t="str">
        <f>+MID(ASC(入力シート!$E31),加入原票②!Q$53,1)</f>
        <v/>
      </c>
      <c r="R10" s="308" t="str">
        <f>+MID(ASC(入力シート!$E31),加入原票②!R$53,1)</f>
        <v/>
      </c>
      <c r="S10" s="308" t="str">
        <f>+MID(ASC(入力シート!$E31),加入原票②!S$53,1)</f>
        <v/>
      </c>
      <c r="T10" s="308" t="str">
        <f>+MID(ASC(入力シート!$E31),加入原票②!T$53,1)</f>
        <v/>
      </c>
      <c r="U10" s="308" t="str">
        <f>+MID(ASC(入力シート!$E31),加入原票②!U$53,1)</f>
        <v/>
      </c>
      <c r="V10" s="308" t="str">
        <f>+MID(ASC(入力シート!$E31),加入原票②!V$53,1)</f>
        <v/>
      </c>
      <c r="W10" s="308" t="str">
        <f>+MID(ASC(入力シート!$E31),加入原票②!W$53,1)</f>
        <v/>
      </c>
      <c r="X10" s="308" t="str">
        <f>+MID(ASC(入力シート!$E31),加入原票②!X$53,1)</f>
        <v/>
      </c>
      <c r="Y10" s="308" t="str">
        <f>+MID(ASC(入力シート!$E31),加入原票②!Y$53,1)</f>
        <v/>
      </c>
      <c r="Z10" s="310" t="str">
        <f>+MID(ASC(入力シート!$E31),加入原票②!Z$53,1)</f>
        <v/>
      </c>
      <c r="AA10" s="97"/>
      <c r="AB10" s="54"/>
      <c r="AC10" s="54"/>
      <c r="AD10" s="54"/>
      <c r="AE10" s="54"/>
      <c r="AF10" s="54"/>
      <c r="AG10" s="46"/>
      <c r="AH10" s="312" t="str">
        <f>IF(入力シート!G31="男",1,IF(入力シート!G31="女",2,""))</f>
        <v/>
      </c>
      <c r="AI10" s="157"/>
      <c r="AJ10" s="158"/>
      <c r="AK10" s="159"/>
      <c r="AL10" s="159"/>
      <c r="AM10" s="159"/>
      <c r="AN10" s="160"/>
      <c r="AO10" s="157"/>
      <c r="AP10" s="158"/>
      <c r="AQ10" s="159"/>
      <c r="AR10" s="159"/>
      <c r="AS10" s="159"/>
      <c r="AT10" s="160"/>
      <c r="AU10" s="47"/>
      <c r="AV10" s="48"/>
      <c r="AW10" s="98"/>
      <c r="AX10" s="98"/>
      <c r="AY10" s="99"/>
      <c r="AZ10" s="99"/>
      <c r="BA10" s="99"/>
      <c r="BB10" s="120"/>
    </row>
    <row r="11" spans="1:56" ht="9" customHeight="1" x14ac:dyDescent="0.15">
      <c r="B11" s="146"/>
      <c r="C11" s="148"/>
      <c r="D11" s="147"/>
      <c r="E11" s="149"/>
      <c r="F11" s="147"/>
      <c r="G11" s="147"/>
      <c r="H11" s="147"/>
      <c r="I11" s="148"/>
      <c r="J11" s="147"/>
      <c r="K11" s="147"/>
      <c r="L11" s="322" t="e">
        <f>+MID(入力シート!#REF!,加入原票②!L$53,1)</f>
        <v>#REF!</v>
      </c>
      <c r="M11" s="309" t="e">
        <f>+MID(入力シート!#REF!,加入原票②!M$53,1)</f>
        <v>#REF!</v>
      </c>
      <c r="N11" s="309" t="e">
        <f>+MID(入力シート!#REF!,加入原票②!N$53,1)</f>
        <v>#REF!</v>
      </c>
      <c r="O11" s="309" t="e">
        <f>+MID(入力シート!#REF!,加入原票②!O$53,1)</f>
        <v>#REF!</v>
      </c>
      <c r="P11" s="309" t="e">
        <f>+MID(入力シート!#REF!,加入原票②!P$53,1)</f>
        <v>#REF!</v>
      </c>
      <c r="Q11" s="309" t="e">
        <f>+MID(入力シート!#REF!,加入原票②!Q$53,1)</f>
        <v>#REF!</v>
      </c>
      <c r="R11" s="309" t="e">
        <f>+MID(入力シート!#REF!,加入原票②!R$53,1)</f>
        <v>#REF!</v>
      </c>
      <c r="S11" s="309" t="e">
        <f>+MID(入力シート!#REF!,加入原票②!S$53,1)</f>
        <v>#REF!</v>
      </c>
      <c r="T11" s="309" t="e">
        <f>+MID(入力シート!#REF!,加入原票②!T$53,1)</f>
        <v>#REF!</v>
      </c>
      <c r="U11" s="309" t="e">
        <f>+MID(入力シート!#REF!,加入原票②!U$53,1)</f>
        <v>#REF!</v>
      </c>
      <c r="V11" s="309" t="e">
        <f>+MID(入力シート!#REF!,加入原票②!V$53,1)</f>
        <v>#REF!</v>
      </c>
      <c r="W11" s="309" t="e">
        <f>+MID(入力シート!#REF!,加入原票②!W$53,1)</f>
        <v>#REF!</v>
      </c>
      <c r="X11" s="309" t="e">
        <f>+MID(入力シート!#REF!,加入原票②!X$53,1)</f>
        <v>#REF!</v>
      </c>
      <c r="Y11" s="309" t="e">
        <f>+MID(入力シート!#REF!,加入原票②!Y$53,1)</f>
        <v>#REF!</v>
      </c>
      <c r="Z11" s="311" t="e">
        <f>+MID(入力シート!#REF!,加入原票②!Z$53,1)</f>
        <v>#REF!</v>
      </c>
      <c r="AA11" s="49"/>
      <c r="AB11" s="49"/>
      <c r="AC11" s="50"/>
      <c r="AD11" s="51"/>
      <c r="AE11" s="50"/>
      <c r="AF11" s="50"/>
      <c r="AG11" s="50"/>
      <c r="AH11" s="312"/>
      <c r="AI11" s="161"/>
      <c r="AJ11" s="162"/>
      <c r="AK11" s="161"/>
      <c r="AL11" s="163"/>
      <c r="AM11" s="162"/>
      <c r="AN11" s="163"/>
      <c r="AO11" s="162"/>
      <c r="AP11" s="162"/>
      <c r="AQ11" s="161"/>
      <c r="AR11" s="163"/>
      <c r="AS11" s="162"/>
      <c r="AT11" s="162"/>
      <c r="AU11" s="52"/>
      <c r="AV11" s="53"/>
      <c r="AW11" s="54"/>
      <c r="AX11" s="54"/>
      <c r="AY11" s="55"/>
      <c r="AZ11" s="56"/>
      <c r="BA11" s="54"/>
      <c r="BB11" s="57"/>
    </row>
    <row r="12" spans="1:56" ht="11.25" customHeight="1" x14ac:dyDescent="0.15">
      <c r="B12" s="76"/>
      <c r="C12" s="77"/>
      <c r="D12" s="78"/>
      <c r="E12" s="79"/>
      <c r="F12" s="5"/>
      <c r="G12" s="78"/>
      <c r="H12" s="5"/>
      <c r="I12" s="77"/>
      <c r="J12" s="78"/>
      <c r="K12" s="5"/>
      <c r="L12" s="314" t="str">
        <f>+IF(入力シート!D31="","",入力シート!D31)</f>
        <v/>
      </c>
      <c r="M12" s="315"/>
      <c r="N12" s="315"/>
      <c r="O12" s="315"/>
      <c r="P12" s="315"/>
      <c r="Q12" s="315"/>
      <c r="R12" s="315"/>
      <c r="S12" s="315"/>
      <c r="T12" s="315"/>
      <c r="U12" s="315"/>
      <c r="V12" s="315"/>
      <c r="W12" s="315"/>
      <c r="X12" s="315"/>
      <c r="Y12" s="315"/>
      <c r="Z12" s="316"/>
      <c r="AA12" s="97"/>
      <c r="AB12" s="97"/>
      <c r="AC12" s="100"/>
      <c r="AD12" s="101"/>
      <c r="AE12" s="54"/>
      <c r="AF12" s="100"/>
      <c r="AG12" s="54"/>
      <c r="AH12" s="312"/>
      <c r="AI12" s="164"/>
      <c r="AJ12" s="165"/>
      <c r="AK12" s="166"/>
      <c r="AL12" s="167"/>
      <c r="AM12" s="168"/>
      <c r="AN12" s="169"/>
      <c r="AO12" s="170"/>
      <c r="AP12" s="168"/>
      <c r="AQ12" s="164"/>
      <c r="AR12" s="171"/>
      <c r="AS12" s="172"/>
      <c r="AT12" s="167"/>
      <c r="AU12" s="58"/>
      <c r="AV12" s="59"/>
      <c r="AW12" s="121"/>
      <c r="AX12" s="102"/>
      <c r="AY12" s="97"/>
      <c r="AZ12" s="103"/>
      <c r="BA12" s="104"/>
      <c r="BB12" s="57"/>
    </row>
    <row r="13" spans="1:56" ht="15" customHeight="1" x14ac:dyDescent="0.15">
      <c r="B13" s="80" t="str">
        <f>IF(LEN(入力シート!$C31)&lt;11-B$53,"",MID(入力シート!$C31,LEN(入力シート!$C31)-(10-B$53),1))</f>
        <v/>
      </c>
      <c r="C13" s="81" t="str">
        <f>IF(LEN(入力シート!$C31)&lt;11-C$53,"",MID(入力シート!$C31,LEN(入力シート!$C31)-(10-C$53),1))</f>
        <v/>
      </c>
      <c r="D13" s="144" t="str">
        <f>IF(LEN(入力シート!$C31)&lt;11-D$53,"",MID(入力シート!$C31,LEN(入力シート!$C31)-(10-D$53),1))</f>
        <v/>
      </c>
      <c r="E13" s="145" t="str">
        <f>IF(LEN(入力シート!$C31)&lt;11-E$53,"",MID(入力シート!$C31,LEN(入力シート!$C31)-(10-E$53),1))</f>
        <v/>
      </c>
      <c r="F13" s="82" t="str">
        <f>IF(LEN(入力シート!$C31)&lt;11-F$53,"",MID(入力シート!$C31,LEN(入力シート!$C31)-(10-F$53),1))</f>
        <v/>
      </c>
      <c r="G13" s="144" t="str">
        <f>IF(LEN(入力シート!$C31)&lt;11-G$53,"",MID(入力シート!$C31,LEN(入力シート!$C31)-(10-G$53),1))</f>
        <v/>
      </c>
      <c r="H13" s="83" t="str">
        <f>IF(LEN(入力シート!$C31)&lt;11-H$53,"",MID(入力シート!$C31,LEN(入力シート!$C31)-(10-H$53),1))</f>
        <v/>
      </c>
      <c r="I13" s="81" t="str">
        <f>IF(LEN(入力シート!$C31)&lt;11-I$53,"",MID(入力シート!$C31,LEN(入力シート!$C31)-(10-I$53),1))</f>
        <v/>
      </c>
      <c r="J13" s="144" t="str">
        <f>IF(LEN(入力シート!$C31)&lt;11-J$53,"",MID(入力シート!$C31,LEN(入力シート!$C31)-(10-J$53),1))</f>
        <v/>
      </c>
      <c r="K13" s="83" t="str">
        <f>IF(LEN(入力シート!$C31)&lt;11-K$53,"",MID(入力シート!$C31,LEN(入力シート!$C31)-(10-K$53),1))</f>
        <v/>
      </c>
      <c r="L13" s="314"/>
      <c r="M13" s="315"/>
      <c r="N13" s="315"/>
      <c r="O13" s="315"/>
      <c r="P13" s="315"/>
      <c r="Q13" s="315"/>
      <c r="R13" s="315"/>
      <c r="S13" s="315"/>
      <c r="T13" s="315"/>
      <c r="U13" s="315"/>
      <c r="V13" s="315"/>
      <c r="W13" s="315"/>
      <c r="X13" s="315"/>
      <c r="Y13" s="315"/>
      <c r="Z13" s="316"/>
      <c r="AA13" s="105" t="str">
        <f>IF(LEN(入力シート!$F31)&lt;8-AA$53,"",MID(入力シート!$F31,LEN(入力シート!$F31)-(7-AA$53),1))</f>
        <v/>
      </c>
      <c r="AB13" s="106" t="str">
        <f>IF(LEN(入力シート!$F31)&lt;8-AB$53,"",MID(入力シート!$F31,LEN(入力シート!$F31)-(7-AB$53),1))</f>
        <v/>
      </c>
      <c r="AC13" s="142" t="str">
        <f>IF(LEN(入力シート!$F31)&lt;8-AC$53,"",MID(入力シート!$F31,LEN(入力シート!$F31)-(7-AC$53),1))</f>
        <v/>
      </c>
      <c r="AD13" s="143" t="str">
        <f>IF(LEN(入力シート!$F31)&lt;8-AD$53,"",MID(入力シート!$F31,LEN(入力シート!$F31)-(7-AD$53),1))</f>
        <v/>
      </c>
      <c r="AE13" s="107" t="str">
        <f>IF(LEN(入力シート!$F31)&lt;8-AE$53,"",MID(入力シート!$F31,LEN(入力シート!$F31)-(7-AE$53),1))</f>
        <v/>
      </c>
      <c r="AF13" s="142" t="str">
        <f>IF(LEN(入力シート!$F31)&lt;8-AF$53,"",MID(入力シート!$F31,LEN(入力シート!$F31)-(7-AF$53),1))</f>
        <v/>
      </c>
      <c r="AG13" s="108" t="str">
        <f>IF(LEN(入力シート!$F31)&lt;8-AG$53,"",MID(入力シート!$F31,LEN(入力シート!$F31)-(7-AG$53),1))</f>
        <v/>
      </c>
      <c r="AH13" s="313"/>
      <c r="AI13" s="173" t="str">
        <f>+MID(入力シート!$H31,加入原票②!AI$53,1)</f>
        <v/>
      </c>
      <c r="AJ13" s="174" t="str">
        <f>+MID(入力シート!$H31,加入原票②!AJ$53,1)</f>
        <v/>
      </c>
      <c r="AK13" s="175" t="str">
        <f>+MID(入力シート!$H31,加入原票②!AK$53,1)</f>
        <v/>
      </c>
      <c r="AL13" s="176" t="str">
        <f>+MID(入力シート!$H31,加入原票②!AL$53,1)</f>
        <v/>
      </c>
      <c r="AM13" s="177" t="str">
        <f>+MID(入力シート!$H31,加入原票②!AM$53,1)</f>
        <v/>
      </c>
      <c r="AN13" s="178" t="str">
        <f>+MID(入力シート!$H31,加入原票②!AN$53,1)</f>
        <v/>
      </c>
      <c r="AO13" s="175" t="str">
        <f>+MID(入力シート!$I31,加入原票②!AO$53,1)</f>
        <v/>
      </c>
      <c r="AP13" s="174" t="str">
        <f>+MID(入力シート!$I31,加入原票②!AP$53,1)</f>
        <v/>
      </c>
      <c r="AQ13" s="175" t="str">
        <f>+MID(入力シート!$I31,加入原票②!AQ$53,1)</f>
        <v/>
      </c>
      <c r="AR13" s="176" t="str">
        <f>+MID(入力シート!$I31,加入原票②!AR$53,1)</f>
        <v/>
      </c>
      <c r="AS13" s="177" t="str">
        <f>+MID(入力シート!$I31,加入原票②!AS$53,1)</f>
        <v/>
      </c>
      <c r="AT13" s="178" t="str">
        <f>+MID(入力シート!$I31,加入原票②!AT$53,1)</f>
        <v/>
      </c>
      <c r="AU13" s="60">
        <v>2</v>
      </c>
      <c r="AV13" s="61">
        <v>0</v>
      </c>
      <c r="AW13" s="142" t="str">
        <f>+MID(入力シート!$J31,加入原票②!AW$53,1)</f>
        <v/>
      </c>
      <c r="AX13" s="108" t="str">
        <f>+MID(入力シート!$J31,加入原票②!AX$53,1)</f>
        <v/>
      </c>
      <c r="AY13" s="106" t="str">
        <f>+MID(入力シート!$J31,加入原票②!AY$53,1)</f>
        <v/>
      </c>
      <c r="AZ13" s="143" t="str">
        <f>+MID(入力シート!$J31,加入原票②!AZ$53,1)</f>
        <v/>
      </c>
      <c r="BA13" s="107" t="str">
        <f>+MID(入力シート!$J31,加入原票②!BA$53,1)</f>
        <v/>
      </c>
      <c r="BB13" s="122" t="str">
        <f>+MID(入力シート!$J31,加入原票②!BB$53,1)</f>
        <v/>
      </c>
    </row>
    <row r="14" spans="1:56" ht="8.25" customHeight="1" x14ac:dyDescent="0.15">
      <c r="B14" s="84"/>
      <c r="C14" s="85"/>
      <c r="D14" s="85"/>
      <c r="E14" s="85"/>
      <c r="F14" s="85"/>
      <c r="G14" s="85"/>
      <c r="H14" s="85"/>
      <c r="I14" s="85"/>
      <c r="J14" s="85"/>
      <c r="K14" s="85"/>
      <c r="L14" s="317" t="str">
        <f>+MID(ASC(入力シート!$E32),加入原票②!L$53,1)</f>
        <v/>
      </c>
      <c r="M14" s="319" t="str">
        <f>+MID(ASC(入力シート!$E32),加入原票②!M$53,1)</f>
        <v/>
      </c>
      <c r="N14" s="319" t="str">
        <f>+MID(ASC(入力シート!$E32),加入原票②!N$53,1)</f>
        <v/>
      </c>
      <c r="O14" s="319" t="str">
        <f>+MID(ASC(入力シート!$E32),加入原票②!O$53,1)</f>
        <v/>
      </c>
      <c r="P14" s="319" t="str">
        <f>+MID(ASC(入力シート!$E32),加入原票②!P$53,1)</f>
        <v/>
      </c>
      <c r="Q14" s="319" t="str">
        <f>+MID(ASC(入力シート!$E32),加入原票②!Q$53,1)</f>
        <v/>
      </c>
      <c r="R14" s="319" t="str">
        <f>+MID(ASC(入力シート!$E32),加入原票②!R$53,1)</f>
        <v/>
      </c>
      <c r="S14" s="319" t="str">
        <f>+MID(ASC(入力シート!$E32),加入原票②!S$53,1)</f>
        <v/>
      </c>
      <c r="T14" s="319" t="str">
        <f>+MID(ASC(入力シート!$E32),加入原票②!T$53,1)</f>
        <v/>
      </c>
      <c r="U14" s="319" t="str">
        <f>+MID(ASC(入力シート!$E32),加入原票②!U$53,1)</f>
        <v/>
      </c>
      <c r="V14" s="319" t="str">
        <f>+MID(ASC(入力シート!$E32),加入原票②!V$53,1)</f>
        <v/>
      </c>
      <c r="W14" s="319" t="str">
        <f>+MID(ASC(入力シート!$E32),加入原票②!W$53,1)</f>
        <v/>
      </c>
      <c r="X14" s="319" t="str">
        <f>+MID(ASC(入力シート!$E32),加入原票②!X$53,1)</f>
        <v/>
      </c>
      <c r="Y14" s="319" t="str">
        <f>+MID(ASC(入力シート!$E32),加入原票②!Y$53,1)</f>
        <v/>
      </c>
      <c r="Z14" s="323" t="str">
        <f>+MID(ASC(入力シート!$E32),加入原票②!Z$53,1)</f>
        <v/>
      </c>
      <c r="AA14" s="109"/>
      <c r="AB14" s="85"/>
      <c r="AC14" s="85"/>
      <c r="AD14" s="85"/>
      <c r="AE14" s="85"/>
      <c r="AF14" s="85"/>
      <c r="AG14" s="4"/>
      <c r="AH14" s="312" t="str">
        <f>IF(入力シート!G32="男",1,IF(入力シート!G32="女",2,""))</f>
        <v/>
      </c>
      <c r="AI14" s="179"/>
      <c r="AJ14" s="180"/>
      <c r="AK14" s="181"/>
      <c r="AL14" s="181"/>
      <c r="AM14" s="181"/>
      <c r="AN14" s="182"/>
      <c r="AO14" s="179"/>
      <c r="AP14" s="180"/>
      <c r="AQ14" s="181"/>
      <c r="AR14" s="181"/>
      <c r="AS14" s="181"/>
      <c r="AT14" s="182"/>
      <c r="AU14" s="36"/>
      <c r="AV14" s="42"/>
      <c r="AW14" s="110"/>
      <c r="AX14" s="110"/>
      <c r="AY14" s="111"/>
      <c r="AZ14" s="111"/>
      <c r="BA14" s="111"/>
      <c r="BB14" s="123"/>
    </row>
    <row r="15" spans="1:56" ht="9" customHeight="1" x14ac:dyDescent="0.15">
      <c r="B15" s="146"/>
      <c r="C15" s="148"/>
      <c r="D15" s="147"/>
      <c r="E15" s="149"/>
      <c r="F15" s="147"/>
      <c r="G15" s="147"/>
      <c r="H15" s="147"/>
      <c r="I15" s="148"/>
      <c r="J15" s="147"/>
      <c r="K15" s="147"/>
      <c r="L15" s="318" t="e">
        <f>+MID(入力シート!#REF!,加入原票②!L$53,1)</f>
        <v>#REF!</v>
      </c>
      <c r="M15" s="320" t="e">
        <f>+MID(入力シート!#REF!,加入原票②!M$53,1)</f>
        <v>#REF!</v>
      </c>
      <c r="N15" s="320" t="e">
        <f>+MID(入力シート!#REF!,加入原票②!N$53,1)</f>
        <v>#REF!</v>
      </c>
      <c r="O15" s="320" t="e">
        <f>+MID(入力シート!#REF!,加入原票②!O$53,1)</f>
        <v>#REF!</v>
      </c>
      <c r="P15" s="320" t="e">
        <f>+MID(入力シート!#REF!,加入原票②!P$53,1)</f>
        <v>#REF!</v>
      </c>
      <c r="Q15" s="320" t="e">
        <f>+MID(入力シート!#REF!,加入原票②!Q$53,1)</f>
        <v>#REF!</v>
      </c>
      <c r="R15" s="320" t="e">
        <f>+MID(入力シート!#REF!,加入原票②!R$53,1)</f>
        <v>#REF!</v>
      </c>
      <c r="S15" s="320" t="e">
        <f>+MID(入力シート!#REF!,加入原票②!S$53,1)</f>
        <v>#REF!</v>
      </c>
      <c r="T15" s="320" t="e">
        <f>+MID(入力シート!#REF!,加入原票②!T$53,1)</f>
        <v>#REF!</v>
      </c>
      <c r="U15" s="320" t="e">
        <f>+MID(入力シート!#REF!,加入原票②!U$53,1)</f>
        <v>#REF!</v>
      </c>
      <c r="V15" s="320" t="e">
        <f>+MID(入力シート!#REF!,加入原票②!V$53,1)</f>
        <v>#REF!</v>
      </c>
      <c r="W15" s="320" t="e">
        <f>+MID(入力シート!#REF!,加入原票②!W$53,1)</f>
        <v>#REF!</v>
      </c>
      <c r="X15" s="320" t="e">
        <f>+MID(入力シート!#REF!,加入原票②!X$53,1)</f>
        <v>#REF!</v>
      </c>
      <c r="Y15" s="320" t="e">
        <f>+MID(入力シート!#REF!,加入原票②!Y$53,1)</f>
        <v>#REF!</v>
      </c>
      <c r="Z15" s="324" t="e">
        <f>+MID(入力シート!#REF!,加入原票②!Z$53,1)</f>
        <v>#REF!</v>
      </c>
      <c r="AA15" s="49"/>
      <c r="AB15" s="49"/>
      <c r="AC15" s="50"/>
      <c r="AD15" s="51"/>
      <c r="AE15" s="50"/>
      <c r="AF15" s="50"/>
      <c r="AG15" s="50"/>
      <c r="AH15" s="312"/>
      <c r="AI15" s="161"/>
      <c r="AJ15" s="162"/>
      <c r="AK15" s="161"/>
      <c r="AL15" s="163"/>
      <c r="AM15" s="162"/>
      <c r="AN15" s="163"/>
      <c r="AO15" s="162"/>
      <c r="AP15" s="162"/>
      <c r="AQ15" s="161"/>
      <c r="AR15" s="163"/>
      <c r="AS15" s="162"/>
      <c r="AT15" s="162"/>
      <c r="AU15" s="52"/>
      <c r="AV15" s="53"/>
      <c r="AW15" s="54"/>
      <c r="AX15" s="54"/>
      <c r="AY15" s="55"/>
      <c r="AZ15" s="56"/>
      <c r="BA15" s="54"/>
      <c r="BB15" s="57"/>
    </row>
    <row r="16" spans="1:56" ht="11.25" customHeight="1" x14ac:dyDescent="0.15">
      <c r="B16" s="76"/>
      <c r="C16" s="77"/>
      <c r="D16" s="78"/>
      <c r="E16" s="79"/>
      <c r="F16" s="5"/>
      <c r="G16" s="78"/>
      <c r="H16" s="5"/>
      <c r="I16" s="77"/>
      <c r="J16" s="78"/>
      <c r="K16" s="5"/>
      <c r="L16" s="314" t="str">
        <f>+IF(入力シート!D32="","",入力シート!D32)</f>
        <v/>
      </c>
      <c r="M16" s="315"/>
      <c r="N16" s="315"/>
      <c r="O16" s="315"/>
      <c r="P16" s="315"/>
      <c r="Q16" s="315"/>
      <c r="R16" s="315"/>
      <c r="S16" s="315"/>
      <c r="T16" s="315"/>
      <c r="U16" s="315"/>
      <c r="V16" s="315"/>
      <c r="W16" s="315"/>
      <c r="X16" s="315"/>
      <c r="Y16" s="315"/>
      <c r="Z16" s="316"/>
      <c r="AA16" s="97"/>
      <c r="AB16" s="97"/>
      <c r="AC16" s="100"/>
      <c r="AD16" s="101"/>
      <c r="AE16" s="54"/>
      <c r="AF16" s="100"/>
      <c r="AG16" s="54"/>
      <c r="AH16" s="312"/>
      <c r="AI16" s="164"/>
      <c r="AJ16" s="165"/>
      <c r="AK16" s="166"/>
      <c r="AL16" s="167"/>
      <c r="AM16" s="168"/>
      <c r="AN16" s="169"/>
      <c r="AO16" s="170"/>
      <c r="AP16" s="168"/>
      <c r="AQ16" s="164"/>
      <c r="AR16" s="171"/>
      <c r="AS16" s="172"/>
      <c r="AT16" s="167"/>
      <c r="AU16" s="58"/>
      <c r="AV16" s="59"/>
      <c r="AW16" s="121"/>
      <c r="AX16" s="102"/>
      <c r="AY16" s="97"/>
      <c r="AZ16" s="103"/>
      <c r="BA16" s="104"/>
      <c r="BB16" s="57"/>
    </row>
    <row r="17" spans="1:54" ht="15" customHeight="1" x14ac:dyDescent="0.15">
      <c r="B17" s="80" t="str">
        <f>IF(LEN(入力シート!$C32)&lt;11-B$53,"",MID(入力シート!$C32,LEN(入力シート!$C32)-(10-B$53),1))</f>
        <v/>
      </c>
      <c r="C17" s="81" t="str">
        <f>IF(LEN(入力シート!$C32)&lt;11-C$53,"",MID(入力シート!$C32,LEN(入力シート!$C32)-(10-C$53),1))</f>
        <v/>
      </c>
      <c r="D17" s="144" t="str">
        <f>IF(LEN(入力シート!$C32)&lt;11-D$53,"",MID(入力シート!$C32,LEN(入力シート!$C32)-(10-D$53),1))</f>
        <v/>
      </c>
      <c r="E17" s="145" t="str">
        <f>IF(LEN(入力シート!$C32)&lt;11-E$53,"",MID(入力シート!$C32,LEN(入力シート!$C32)-(10-E$53),1))</f>
        <v/>
      </c>
      <c r="F17" s="82" t="str">
        <f>IF(LEN(入力シート!$C32)&lt;11-F$53,"",MID(入力シート!$C32,LEN(入力シート!$C32)-(10-F$53),1))</f>
        <v/>
      </c>
      <c r="G17" s="144" t="str">
        <f>IF(LEN(入力シート!$C32)&lt;11-G$53,"",MID(入力シート!$C32,LEN(入力シート!$C32)-(10-G$53),1))</f>
        <v/>
      </c>
      <c r="H17" s="83" t="str">
        <f>IF(LEN(入力シート!$C32)&lt;11-H$53,"",MID(入力シート!$C32,LEN(入力シート!$C32)-(10-H$53),1))</f>
        <v/>
      </c>
      <c r="I17" s="81" t="str">
        <f>IF(LEN(入力シート!$C32)&lt;11-I$53,"",MID(入力シート!$C32,LEN(入力シート!$C32)-(10-I$53),1))</f>
        <v/>
      </c>
      <c r="J17" s="144" t="str">
        <f>IF(LEN(入力シート!$C32)&lt;11-J$53,"",MID(入力シート!$C32,LEN(入力シート!$C32)-(10-J$53),1))</f>
        <v/>
      </c>
      <c r="K17" s="83" t="str">
        <f>IF(LEN(入力シート!$C32)&lt;11-K$53,"",MID(入力シート!$C32,LEN(入力シート!$C32)-(10-K$53),1))</f>
        <v/>
      </c>
      <c r="L17" s="314"/>
      <c r="M17" s="315"/>
      <c r="N17" s="315"/>
      <c r="O17" s="315"/>
      <c r="P17" s="315"/>
      <c r="Q17" s="315"/>
      <c r="R17" s="315"/>
      <c r="S17" s="315"/>
      <c r="T17" s="315"/>
      <c r="U17" s="315"/>
      <c r="V17" s="315"/>
      <c r="W17" s="315"/>
      <c r="X17" s="315"/>
      <c r="Y17" s="315"/>
      <c r="Z17" s="316"/>
      <c r="AA17" s="105" t="str">
        <f>IF(LEN(入力シート!$F32)&lt;8-AA$53,"",MID(入力シート!$F32,LEN(入力シート!$F32)-(7-AA$53),1))</f>
        <v/>
      </c>
      <c r="AB17" s="106" t="str">
        <f>IF(LEN(入力シート!$F32)&lt;8-AB$53,"",MID(入力シート!$F32,LEN(入力シート!$F32)-(7-AB$53),1))</f>
        <v/>
      </c>
      <c r="AC17" s="142" t="str">
        <f>IF(LEN(入力シート!$F32)&lt;8-AC$53,"",MID(入力シート!$F32,LEN(入力シート!$F32)-(7-AC$53),1))</f>
        <v/>
      </c>
      <c r="AD17" s="143" t="str">
        <f>IF(LEN(入力シート!$F32)&lt;8-AD$53,"",MID(入力シート!$F32,LEN(入力シート!$F32)-(7-AD$53),1))</f>
        <v/>
      </c>
      <c r="AE17" s="107" t="str">
        <f>IF(LEN(入力シート!$F32)&lt;8-AE$53,"",MID(入力シート!$F32,LEN(入力シート!$F32)-(7-AE$53),1))</f>
        <v/>
      </c>
      <c r="AF17" s="142" t="str">
        <f>IF(LEN(入力シート!$F32)&lt;8-AF$53,"",MID(入力シート!$F32,LEN(入力シート!$F32)-(7-AF$53),1))</f>
        <v/>
      </c>
      <c r="AG17" s="108" t="str">
        <f>IF(LEN(入力シート!$F32)&lt;8-AG$53,"",MID(入力シート!$F32,LEN(入力シート!$F32)-(7-AG$53),1))</f>
        <v/>
      </c>
      <c r="AH17" s="313"/>
      <c r="AI17" s="173" t="str">
        <f>+MID(入力シート!$H32,加入原票②!AI$53,1)</f>
        <v/>
      </c>
      <c r="AJ17" s="174" t="str">
        <f>+MID(入力シート!$H32,加入原票②!AJ$53,1)</f>
        <v/>
      </c>
      <c r="AK17" s="175" t="str">
        <f>+MID(入力シート!$H32,加入原票②!AK$53,1)</f>
        <v/>
      </c>
      <c r="AL17" s="176" t="str">
        <f>+MID(入力シート!$H32,加入原票②!AL$53,1)</f>
        <v/>
      </c>
      <c r="AM17" s="177" t="str">
        <f>+MID(入力シート!$H32,加入原票②!AM$53,1)</f>
        <v/>
      </c>
      <c r="AN17" s="178" t="str">
        <f>+MID(入力シート!$H32,加入原票②!AN$53,1)</f>
        <v/>
      </c>
      <c r="AO17" s="175" t="str">
        <f>+MID(入力シート!$I32,加入原票②!AO$53,1)</f>
        <v/>
      </c>
      <c r="AP17" s="174" t="str">
        <f>+MID(入力シート!$I32,加入原票②!AP$53,1)</f>
        <v/>
      </c>
      <c r="AQ17" s="175" t="str">
        <f>+MID(入力シート!$I32,加入原票②!AQ$53,1)</f>
        <v/>
      </c>
      <c r="AR17" s="176" t="str">
        <f>+MID(入力シート!$I32,加入原票②!AR$53,1)</f>
        <v/>
      </c>
      <c r="AS17" s="177" t="str">
        <f>+MID(入力シート!$I32,加入原票②!AS$53,1)</f>
        <v/>
      </c>
      <c r="AT17" s="178" t="str">
        <f>+MID(入力シート!$I32,加入原票②!AT$53,1)</f>
        <v/>
      </c>
      <c r="AU17" s="60">
        <v>2</v>
      </c>
      <c r="AV17" s="61">
        <v>0</v>
      </c>
      <c r="AW17" s="142" t="str">
        <f>+MID(入力シート!$J32,加入原票②!AW$53,1)</f>
        <v/>
      </c>
      <c r="AX17" s="108" t="str">
        <f>+MID(入力シート!$J32,加入原票②!AX$53,1)</f>
        <v/>
      </c>
      <c r="AY17" s="106" t="str">
        <f>+MID(入力シート!$J32,加入原票②!AY$53,1)</f>
        <v/>
      </c>
      <c r="AZ17" s="143" t="str">
        <f>+MID(入力シート!$J32,加入原票②!AZ$53,1)</f>
        <v/>
      </c>
      <c r="BA17" s="107" t="str">
        <f>+MID(入力シート!$J32,加入原票②!BA$53,1)</f>
        <v/>
      </c>
      <c r="BB17" s="122" t="str">
        <f>+MID(入力シート!$J32,加入原票②!BB$53,1)</f>
        <v/>
      </c>
    </row>
    <row r="18" spans="1:54" ht="8.25" customHeight="1" x14ac:dyDescent="0.15">
      <c r="B18" s="84"/>
      <c r="C18" s="85"/>
      <c r="D18" s="85"/>
      <c r="E18" s="85"/>
      <c r="F18" s="85"/>
      <c r="G18" s="85"/>
      <c r="H18" s="85"/>
      <c r="I18" s="85"/>
      <c r="J18" s="85"/>
      <c r="K18" s="85"/>
      <c r="L18" s="317" t="str">
        <f>+MID(ASC(入力シート!$E33),加入原票②!L$53,1)</f>
        <v/>
      </c>
      <c r="M18" s="319" t="str">
        <f>+MID(ASC(入力シート!$E33),加入原票②!M$53,1)</f>
        <v/>
      </c>
      <c r="N18" s="319" t="str">
        <f>+MID(ASC(入力シート!$E33),加入原票②!N$53,1)</f>
        <v/>
      </c>
      <c r="O18" s="319" t="str">
        <f>+MID(ASC(入力シート!$E33),加入原票②!O$53,1)</f>
        <v/>
      </c>
      <c r="P18" s="319" t="str">
        <f>+MID(ASC(入力シート!$E33),加入原票②!P$53,1)</f>
        <v/>
      </c>
      <c r="Q18" s="319" t="str">
        <f>+MID(ASC(入力シート!$E33),加入原票②!Q$53,1)</f>
        <v/>
      </c>
      <c r="R18" s="319" t="str">
        <f>+MID(ASC(入力シート!$E33),加入原票②!R$53,1)</f>
        <v/>
      </c>
      <c r="S18" s="319" t="str">
        <f>+MID(ASC(入力シート!$E33),加入原票②!S$53,1)</f>
        <v/>
      </c>
      <c r="T18" s="319" t="str">
        <f>+MID(ASC(入力シート!$E33),加入原票②!T$53,1)</f>
        <v/>
      </c>
      <c r="U18" s="319" t="str">
        <f>+MID(ASC(入力シート!$E33),加入原票②!U$53,1)</f>
        <v/>
      </c>
      <c r="V18" s="319" t="str">
        <f>+MID(ASC(入力シート!$E33),加入原票②!V$53,1)</f>
        <v/>
      </c>
      <c r="W18" s="319" t="str">
        <f>+MID(ASC(入力シート!$E33),加入原票②!W$53,1)</f>
        <v/>
      </c>
      <c r="X18" s="319" t="str">
        <f>+MID(ASC(入力シート!$E33),加入原票②!X$53,1)</f>
        <v/>
      </c>
      <c r="Y18" s="319" t="str">
        <f>+MID(ASC(入力シート!$E33),加入原票②!Y$53,1)</f>
        <v/>
      </c>
      <c r="Z18" s="323" t="str">
        <f>+MID(ASC(入力シート!$E33),加入原票②!Z$53,1)</f>
        <v/>
      </c>
      <c r="AA18" s="109"/>
      <c r="AB18" s="85"/>
      <c r="AC18" s="85"/>
      <c r="AD18" s="85"/>
      <c r="AE18" s="85"/>
      <c r="AF18" s="85"/>
      <c r="AG18" s="4"/>
      <c r="AH18" s="312" t="str">
        <f>IF(入力シート!G33="男",1,IF(入力シート!G33="女",2,""))</f>
        <v/>
      </c>
      <c r="AI18" s="179"/>
      <c r="AJ18" s="180"/>
      <c r="AK18" s="181"/>
      <c r="AL18" s="181"/>
      <c r="AM18" s="181"/>
      <c r="AN18" s="182"/>
      <c r="AO18" s="179"/>
      <c r="AP18" s="180"/>
      <c r="AQ18" s="181"/>
      <c r="AR18" s="181"/>
      <c r="AS18" s="181"/>
      <c r="AT18" s="182"/>
      <c r="AU18" s="36"/>
      <c r="AV18" s="42"/>
      <c r="AW18" s="110"/>
      <c r="AX18" s="110"/>
      <c r="AY18" s="111"/>
      <c r="AZ18" s="111"/>
      <c r="BA18" s="111"/>
      <c r="BB18" s="123"/>
    </row>
    <row r="19" spans="1:54" ht="9" customHeight="1" x14ac:dyDescent="0.15">
      <c r="B19" s="146"/>
      <c r="C19" s="148"/>
      <c r="D19" s="147"/>
      <c r="E19" s="149"/>
      <c r="F19" s="147"/>
      <c r="G19" s="147"/>
      <c r="H19" s="147"/>
      <c r="I19" s="148"/>
      <c r="J19" s="147"/>
      <c r="K19" s="147"/>
      <c r="L19" s="318" t="e">
        <f>+MID(入力シート!#REF!,加入原票②!L$53,1)</f>
        <v>#REF!</v>
      </c>
      <c r="M19" s="320" t="e">
        <f>+MID(入力シート!#REF!,加入原票②!M$53,1)</f>
        <v>#REF!</v>
      </c>
      <c r="N19" s="320" t="e">
        <f>+MID(入力シート!#REF!,加入原票②!N$53,1)</f>
        <v>#REF!</v>
      </c>
      <c r="O19" s="320" t="e">
        <f>+MID(入力シート!#REF!,加入原票②!O$53,1)</f>
        <v>#REF!</v>
      </c>
      <c r="P19" s="320" t="e">
        <f>+MID(入力シート!#REF!,加入原票②!P$53,1)</f>
        <v>#REF!</v>
      </c>
      <c r="Q19" s="320" t="e">
        <f>+MID(入力シート!#REF!,加入原票②!Q$53,1)</f>
        <v>#REF!</v>
      </c>
      <c r="R19" s="320" t="e">
        <f>+MID(入力シート!#REF!,加入原票②!R$53,1)</f>
        <v>#REF!</v>
      </c>
      <c r="S19" s="320" t="e">
        <f>+MID(入力シート!#REF!,加入原票②!S$53,1)</f>
        <v>#REF!</v>
      </c>
      <c r="T19" s="320" t="e">
        <f>+MID(入力シート!#REF!,加入原票②!T$53,1)</f>
        <v>#REF!</v>
      </c>
      <c r="U19" s="320" t="e">
        <f>+MID(入力シート!#REF!,加入原票②!U$53,1)</f>
        <v>#REF!</v>
      </c>
      <c r="V19" s="320" t="e">
        <f>+MID(入力シート!#REF!,加入原票②!V$53,1)</f>
        <v>#REF!</v>
      </c>
      <c r="W19" s="320" t="e">
        <f>+MID(入力シート!#REF!,加入原票②!W$53,1)</f>
        <v>#REF!</v>
      </c>
      <c r="X19" s="320" t="e">
        <f>+MID(入力シート!#REF!,加入原票②!X$53,1)</f>
        <v>#REF!</v>
      </c>
      <c r="Y19" s="320" t="e">
        <f>+MID(入力シート!#REF!,加入原票②!Y$53,1)</f>
        <v>#REF!</v>
      </c>
      <c r="Z19" s="324" t="e">
        <f>+MID(入力シート!#REF!,加入原票②!Z$53,1)</f>
        <v>#REF!</v>
      </c>
      <c r="AA19" s="49"/>
      <c r="AB19" s="49"/>
      <c r="AC19" s="50"/>
      <c r="AD19" s="51"/>
      <c r="AE19" s="50"/>
      <c r="AF19" s="50"/>
      <c r="AG19" s="50"/>
      <c r="AH19" s="312"/>
      <c r="AI19" s="161"/>
      <c r="AJ19" s="162"/>
      <c r="AK19" s="161"/>
      <c r="AL19" s="163"/>
      <c r="AM19" s="162"/>
      <c r="AN19" s="163"/>
      <c r="AO19" s="162"/>
      <c r="AP19" s="162"/>
      <c r="AQ19" s="161"/>
      <c r="AR19" s="163"/>
      <c r="AS19" s="162"/>
      <c r="AT19" s="162"/>
      <c r="AU19" s="52"/>
      <c r="AV19" s="53"/>
      <c r="AW19" s="54"/>
      <c r="AX19" s="54"/>
      <c r="AY19" s="55"/>
      <c r="AZ19" s="56"/>
      <c r="BA19" s="54"/>
      <c r="BB19" s="57"/>
    </row>
    <row r="20" spans="1:54" ht="11.25" customHeight="1" x14ac:dyDescent="0.15">
      <c r="B20" s="76"/>
      <c r="C20" s="77"/>
      <c r="D20" s="78"/>
      <c r="E20" s="79"/>
      <c r="F20" s="5"/>
      <c r="G20" s="78"/>
      <c r="H20" s="5"/>
      <c r="I20" s="77"/>
      <c r="J20" s="78"/>
      <c r="K20" s="5"/>
      <c r="L20" s="314" t="str">
        <f>+IF(入力シート!D33="","",入力シート!D33)</f>
        <v/>
      </c>
      <c r="M20" s="315"/>
      <c r="N20" s="315"/>
      <c r="O20" s="315"/>
      <c r="P20" s="315"/>
      <c r="Q20" s="315"/>
      <c r="R20" s="315"/>
      <c r="S20" s="315"/>
      <c r="T20" s="315"/>
      <c r="U20" s="315"/>
      <c r="V20" s="315"/>
      <c r="W20" s="315"/>
      <c r="X20" s="315"/>
      <c r="Y20" s="315"/>
      <c r="Z20" s="316"/>
      <c r="AA20" s="97"/>
      <c r="AB20" s="97"/>
      <c r="AC20" s="100"/>
      <c r="AD20" s="101"/>
      <c r="AE20" s="54"/>
      <c r="AF20" s="100"/>
      <c r="AG20" s="54"/>
      <c r="AH20" s="312"/>
      <c r="AI20" s="164"/>
      <c r="AJ20" s="165"/>
      <c r="AK20" s="166"/>
      <c r="AL20" s="167"/>
      <c r="AM20" s="168"/>
      <c r="AN20" s="169"/>
      <c r="AO20" s="170"/>
      <c r="AP20" s="168"/>
      <c r="AQ20" s="164"/>
      <c r="AR20" s="171"/>
      <c r="AS20" s="172"/>
      <c r="AT20" s="167"/>
      <c r="AU20" s="58"/>
      <c r="AV20" s="59"/>
      <c r="AW20" s="121"/>
      <c r="AX20" s="102"/>
      <c r="AY20" s="97"/>
      <c r="AZ20" s="103"/>
      <c r="BA20" s="104"/>
      <c r="BB20" s="57"/>
    </row>
    <row r="21" spans="1:54" ht="15" customHeight="1" x14ac:dyDescent="0.15">
      <c r="B21" s="80" t="str">
        <f>IF(LEN(入力シート!$C33)&lt;11-B$53,"",MID(入力シート!$C33,LEN(入力シート!$C33)-(10-B$53),1))</f>
        <v/>
      </c>
      <c r="C21" s="81" t="str">
        <f>IF(LEN(入力シート!$C33)&lt;11-C$53,"",MID(入力シート!$C33,LEN(入力シート!$C33)-(10-C$53),1))</f>
        <v/>
      </c>
      <c r="D21" s="144" t="str">
        <f>IF(LEN(入力シート!$C33)&lt;11-D$53,"",MID(入力シート!$C33,LEN(入力シート!$C33)-(10-D$53),1))</f>
        <v/>
      </c>
      <c r="E21" s="145" t="str">
        <f>IF(LEN(入力シート!$C33)&lt;11-E$53,"",MID(入力シート!$C33,LEN(入力シート!$C33)-(10-E$53),1))</f>
        <v/>
      </c>
      <c r="F21" s="82" t="str">
        <f>IF(LEN(入力シート!$C33)&lt;11-F$53,"",MID(入力シート!$C33,LEN(入力シート!$C33)-(10-F$53),1))</f>
        <v/>
      </c>
      <c r="G21" s="144" t="str">
        <f>IF(LEN(入力シート!$C33)&lt;11-G$53,"",MID(入力シート!$C33,LEN(入力シート!$C33)-(10-G$53),1))</f>
        <v/>
      </c>
      <c r="H21" s="83" t="str">
        <f>IF(LEN(入力シート!$C33)&lt;11-H$53,"",MID(入力シート!$C33,LEN(入力シート!$C33)-(10-H$53),1))</f>
        <v/>
      </c>
      <c r="I21" s="81" t="str">
        <f>IF(LEN(入力シート!$C33)&lt;11-I$53,"",MID(入力シート!$C33,LEN(入力シート!$C33)-(10-I$53),1))</f>
        <v/>
      </c>
      <c r="J21" s="144" t="str">
        <f>IF(LEN(入力シート!$C33)&lt;11-J$53,"",MID(入力シート!$C33,LEN(入力シート!$C33)-(10-J$53),1))</f>
        <v/>
      </c>
      <c r="K21" s="83" t="str">
        <f>IF(LEN(入力シート!$C33)&lt;11-K$53,"",MID(入力シート!$C33,LEN(入力シート!$C33)-(10-K$53),1))</f>
        <v/>
      </c>
      <c r="L21" s="314"/>
      <c r="M21" s="315"/>
      <c r="N21" s="315"/>
      <c r="O21" s="315"/>
      <c r="P21" s="315"/>
      <c r="Q21" s="315"/>
      <c r="R21" s="315"/>
      <c r="S21" s="315"/>
      <c r="T21" s="315"/>
      <c r="U21" s="315"/>
      <c r="V21" s="315"/>
      <c r="W21" s="315"/>
      <c r="X21" s="315"/>
      <c r="Y21" s="315"/>
      <c r="Z21" s="316"/>
      <c r="AA21" s="105" t="str">
        <f>IF(LEN(入力シート!$F33)&lt;8-AA$53,"",MID(入力シート!$F33,LEN(入力シート!$F33)-(7-AA$53),1))</f>
        <v/>
      </c>
      <c r="AB21" s="106" t="str">
        <f>IF(LEN(入力シート!$F33)&lt;8-AB$53,"",MID(入力シート!$F33,LEN(入力シート!$F33)-(7-AB$53),1))</f>
        <v/>
      </c>
      <c r="AC21" s="142" t="str">
        <f>IF(LEN(入力シート!$F33)&lt;8-AC$53,"",MID(入力シート!$F33,LEN(入力シート!$F33)-(7-AC$53),1))</f>
        <v/>
      </c>
      <c r="AD21" s="143" t="str">
        <f>IF(LEN(入力シート!$F33)&lt;8-AD$53,"",MID(入力シート!$F33,LEN(入力シート!$F33)-(7-AD$53),1))</f>
        <v/>
      </c>
      <c r="AE21" s="107" t="str">
        <f>IF(LEN(入力シート!$F33)&lt;8-AE$53,"",MID(入力シート!$F33,LEN(入力シート!$F33)-(7-AE$53),1))</f>
        <v/>
      </c>
      <c r="AF21" s="142" t="str">
        <f>IF(LEN(入力シート!$F33)&lt;8-AF$53,"",MID(入力シート!$F33,LEN(入力シート!$F33)-(7-AF$53),1))</f>
        <v/>
      </c>
      <c r="AG21" s="108" t="str">
        <f>IF(LEN(入力シート!$F33)&lt;8-AG$53,"",MID(入力シート!$F33,LEN(入力シート!$F33)-(7-AG$53),1))</f>
        <v/>
      </c>
      <c r="AH21" s="313"/>
      <c r="AI21" s="173" t="str">
        <f>+MID(入力シート!$H33,加入原票②!AI$53,1)</f>
        <v/>
      </c>
      <c r="AJ21" s="174" t="str">
        <f>+MID(入力シート!$H33,加入原票②!AJ$53,1)</f>
        <v/>
      </c>
      <c r="AK21" s="175" t="str">
        <f>+MID(入力シート!$H33,加入原票②!AK$53,1)</f>
        <v/>
      </c>
      <c r="AL21" s="176" t="str">
        <f>+MID(入力シート!$H33,加入原票②!AL$53,1)</f>
        <v/>
      </c>
      <c r="AM21" s="177" t="str">
        <f>+MID(入力シート!$H33,加入原票②!AM$53,1)</f>
        <v/>
      </c>
      <c r="AN21" s="178" t="str">
        <f>+MID(入力シート!$H33,加入原票②!AN$53,1)</f>
        <v/>
      </c>
      <c r="AO21" s="175" t="str">
        <f>+MID(入力シート!$I33,加入原票②!AO$53,1)</f>
        <v/>
      </c>
      <c r="AP21" s="174" t="str">
        <f>+MID(入力シート!$I33,加入原票②!AP$53,1)</f>
        <v/>
      </c>
      <c r="AQ21" s="175" t="str">
        <f>+MID(入力シート!$I33,加入原票②!AQ$53,1)</f>
        <v/>
      </c>
      <c r="AR21" s="176" t="str">
        <f>+MID(入力シート!$I33,加入原票②!AR$53,1)</f>
        <v/>
      </c>
      <c r="AS21" s="177" t="str">
        <f>+MID(入力シート!$I33,加入原票②!AS$53,1)</f>
        <v/>
      </c>
      <c r="AT21" s="178" t="str">
        <f>+MID(入力シート!$I33,加入原票②!AT$53,1)</f>
        <v/>
      </c>
      <c r="AU21" s="60">
        <v>2</v>
      </c>
      <c r="AV21" s="61">
        <v>0</v>
      </c>
      <c r="AW21" s="142" t="str">
        <f>+MID(入力シート!$J33,加入原票②!AW$53,1)</f>
        <v/>
      </c>
      <c r="AX21" s="108" t="str">
        <f>+MID(入力シート!$J33,加入原票②!AX$53,1)</f>
        <v/>
      </c>
      <c r="AY21" s="106" t="str">
        <f>+MID(入力シート!$J33,加入原票②!AY$53,1)</f>
        <v/>
      </c>
      <c r="AZ21" s="143" t="str">
        <f>+MID(入力シート!$J33,加入原票②!AZ$53,1)</f>
        <v/>
      </c>
      <c r="BA21" s="107" t="str">
        <f>+MID(入力シート!$J33,加入原票②!BA$53,1)</f>
        <v/>
      </c>
      <c r="BB21" s="122" t="str">
        <f>+MID(入力シート!$J33,加入原票②!BB$53,1)</f>
        <v/>
      </c>
    </row>
    <row r="22" spans="1:54" ht="8.25" customHeight="1" x14ac:dyDescent="0.15">
      <c r="B22" s="84"/>
      <c r="C22" s="85"/>
      <c r="D22" s="85"/>
      <c r="E22" s="85"/>
      <c r="F22" s="85"/>
      <c r="G22" s="85"/>
      <c r="H22" s="85"/>
      <c r="I22" s="85"/>
      <c r="J22" s="85"/>
      <c r="K22" s="85"/>
      <c r="L22" s="317" t="str">
        <f>+MID(ASC(入力シート!$E34),加入原票②!L$53,1)</f>
        <v/>
      </c>
      <c r="M22" s="319" t="str">
        <f>+MID(ASC(入力シート!$E34),加入原票②!M$53,1)</f>
        <v/>
      </c>
      <c r="N22" s="319" t="str">
        <f>+MID(ASC(入力シート!$E34),加入原票②!N$53,1)</f>
        <v/>
      </c>
      <c r="O22" s="319" t="str">
        <f>+MID(ASC(入力シート!$E34),加入原票②!O$53,1)</f>
        <v/>
      </c>
      <c r="P22" s="319" t="str">
        <f>+MID(ASC(入力シート!$E34),加入原票②!P$53,1)</f>
        <v/>
      </c>
      <c r="Q22" s="319" t="str">
        <f>+MID(ASC(入力シート!$E34),加入原票②!Q$53,1)</f>
        <v/>
      </c>
      <c r="R22" s="319" t="str">
        <f>+MID(ASC(入力シート!$E34),加入原票②!R$53,1)</f>
        <v/>
      </c>
      <c r="S22" s="319" t="str">
        <f>+MID(ASC(入力シート!$E34),加入原票②!S$53,1)</f>
        <v/>
      </c>
      <c r="T22" s="319" t="str">
        <f>+MID(ASC(入力シート!$E34),加入原票②!T$53,1)</f>
        <v/>
      </c>
      <c r="U22" s="319" t="str">
        <f>+MID(ASC(入力シート!$E34),加入原票②!U$53,1)</f>
        <v/>
      </c>
      <c r="V22" s="319" t="str">
        <f>+MID(ASC(入力シート!$E34),加入原票②!V$53,1)</f>
        <v/>
      </c>
      <c r="W22" s="319" t="str">
        <f>+MID(ASC(入力シート!$E34),加入原票②!W$53,1)</f>
        <v/>
      </c>
      <c r="X22" s="319" t="str">
        <f>+MID(ASC(入力シート!$E34),加入原票②!X$53,1)</f>
        <v/>
      </c>
      <c r="Y22" s="319" t="str">
        <f>+MID(ASC(入力シート!$E34),加入原票②!Y$53,1)</f>
        <v/>
      </c>
      <c r="Z22" s="323" t="str">
        <f>+MID(ASC(入力シート!$E34),加入原票②!Z$53,1)</f>
        <v/>
      </c>
      <c r="AA22" s="109"/>
      <c r="AB22" s="85"/>
      <c r="AC22" s="85"/>
      <c r="AD22" s="85"/>
      <c r="AE22" s="85"/>
      <c r="AF22" s="85"/>
      <c r="AG22" s="4"/>
      <c r="AH22" s="312" t="str">
        <f>IF(入力シート!G34="男",1,IF(入力シート!G34="女",2,""))</f>
        <v/>
      </c>
      <c r="AI22" s="179"/>
      <c r="AJ22" s="180"/>
      <c r="AK22" s="181"/>
      <c r="AL22" s="181"/>
      <c r="AM22" s="181"/>
      <c r="AN22" s="182"/>
      <c r="AO22" s="179"/>
      <c r="AP22" s="180"/>
      <c r="AQ22" s="181"/>
      <c r="AR22" s="181"/>
      <c r="AS22" s="181"/>
      <c r="AT22" s="182"/>
      <c r="AU22" s="36"/>
      <c r="AV22" s="42"/>
      <c r="AW22" s="110"/>
      <c r="AX22" s="110"/>
      <c r="AY22" s="111"/>
      <c r="AZ22" s="111"/>
      <c r="BA22" s="111"/>
      <c r="BB22" s="123"/>
    </row>
    <row r="23" spans="1:54" ht="9" customHeight="1" x14ac:dyDescent="0.15">
      <c r="B23" s="146"/>
      <c r="C23" s="148"/>
      <c r="D23" s="147"/>
      <c r="E23" s="149"/>
      <c r="F23" s="147"/>
      <c r="G23" s="147"/>
      <c r="H23" s="147"/>
      <c r="I23" s="148"/>
      <c r="J23" s="147"/>
      <c r="K23" s="147"/>
      <c r="L23" s="318" t="e">
        <f>+MID(入力シート!#REF!,加入原票②!L$53,1)</f>
        <v>#REF!</v>
      </c>
      <c r="M23" s="320" t="e">
        <f>+MID(入力シート!#REF!,加入原票②!M$53,1)</f>
        <v>#REF!</v>
      </c>
      <c r="N23" s="320" t="e">
        <f>+MID(入力シート!#REF!,加入原票②!N$53,1)</f>
        <v>#REF!</v>
      </c>
      <c r="O23" s="320" t="e">
        <f>+MID(入力シート!#REF!,加入原票②!O$53,1)</f>
        <v>#REF!</v>
      </c>
      <c r="P23" s="320" t="e">
        <f>+MID(入力シート!#REF!,加入原票②!P$53,1)</f>
        <v>#REF!</v>
      </c>
      <c r="Q23" s="320" t="e">
        <f>+MID(入力シート!#REF!,加入原票②!Q$53,1)</f>
        <v>#REF!</v>
      </c>
      <c r="R23" s="320" t="e">
        <f>+MID(入力シート!#REF!,加入原票②!R$53,1)</f>
        <v>#REF!</v>
      </c>
      <c r="S23" s="320" t="e">
        <f>+MID(入力シート!#REF!,加入原票②!S$53,1)</f>
        <v>#REF!</v>
      </c>
      <c r="T23" s="320" t="e">
        <f>+MID(入力シート!#REF!,加入原票②!T$53,1)</f>
        <v>#REF!</v>
      </c>
      <c r="U23" s="320" t="e">
        <f>+MID(入力シート!#REF!,加入原票②!U$53,1)</f>
        <v>#REF!</v>
      </c>
      <c r="V23" s="320" t="e">
        <f>+MID(入力シート!#REF!,加入原票②!V$53,1)</f>
        <v>#REF!</v>
      </c>
      <c r="W23" s="320" t="e">
        <f>+MID(入力シート!#REF!,加入原票②!W$53,1)</f>
        <v>#REF!</v>
      </c>
      <c r="X23" s="320" t="e">
        <f>+MID(入力シート!#REF!,加入原票②!X$53,1)</f>
        <v>#REF!</v>
      </c>
      <c r="Y23" s="320" t="e">
        <f>+MID(入力シート!#REF!,加入原票②!Y$53,1)</f>
        <v>#REF!</v>
      </c>
      <c r="Z23" s="324" t="e">
        <f>+MID(入力シート!#REF!,加入原票②!Z$53,1)</f>
        <v>#REF!</v>
      </c>
      <c r="AA23" s="6"/>
      <c r="AB23" s="6"/>
      <c r="AC23" s="147"/>
      <c r="AD23" s="7"/>
      <c r="AE23" s="147"/>
      <c r="AF23" s="147"/>
      <c r="AG23" s="147"/>
      <c r="AH23" s="312"/>
      <c r="AI23" s="183"/>
      <c r="AJ23" s="184"/>
      <c r="AK23" s="183"/>
      <c r="AL23" s="185"/>
      <c r="AM23" s="184"/>
      <c r="AN23" s="185"/>
      <c r="AO23" s="184"/>
      <c r="AP23" s="184"/>
      <c r="AQ23" s="183"/>
      <c r="AR23" s="185"/>
      <c r="AS23" s="184"/>
      <c r="AT23" s="184"/>
      <c r="AU23" s="33"/>
      <c r="AV23" s="39"/>
      <c r="AW23" s="5"/>
      <c r="AX23" s="5"/>
      <c r="AY23" s="151"/>
      <c r="AZ23" s="152"/>
      <c r="BA23" s="5"/>
      <c r="BB23" s="10"/>
    </row>
    <row r="24" spans="1:54" ht="11.25" customHeight="1" x14ac:dyDescent="0.15">
      <c r="B24" s="76"/>
      <c r="C24" s="77"/>
      <c r="D24" s="78"/>
      <c r="E24" s="79"/>
      <c r="F24" s="5"/>
      <c r="G24" s="78"/>
      <c r="H24" s="5"/>
      <c r="I24" s="77"/>
      <c r="J24" s="78"/>
      <c r="K24" s="5"/>
      <c r="L24" s="314" t="str">
        <f>+IF(入力シート!D34="","",入力シート!D34)</f>
        <v/>
      </c>
      <c r="M24" s="315"/>
      <c r="N24" s="315"/>
      <c r="O24" s="315"/>
      <c r="P24" s="315"/>
      <c r="Q24" s="315"/>
      <c r="R24" s="315"/>
      <c r="S24" s="315"/>
      <c r="T24" s="315"/>
      <c r="U24" s="315"/>
      <c r="V24" s="315"/>
      <c r="W24" s="315"/>
      <c r="X24" s="315"/>
      <c r="Y24" s="315"/>
      <c r="Z24" s="316"/>
      <c r="AA24" s="77"/>
      <c r="AB24" s="77"/>
      <c r="AC24" s="78"/>
      <c r="AD24" s="79"/>
      <c r="AE24" s="5"/>
      <c r="AF24" s="78"/>
      <c r="AG24" s="5"/>
      <c r="AH24" s="312"/>
      <c r="AI24" s="186"/>
      <c r="AJ24" s="187"/>
      <c r="AK24" s="188"/>
      <c r="AL24" s="189"/>
      <c r="AM24" s="190"/>
      <c r="AN24" s="191"/>
      <c r="AO24" s="192"/>
      <c r="AP24" s="190"/>
      <c r="AQ24" s="186"/>
      <c r="AR24" s="193"/>
      <c r="AS24" s="194"/>
      <c r="AT24" s="189"/>
      <c r="AU24" s="34"/>
      <c r="AV24" s="40"/>
      <c r="AW24" s="92"/>
      <c r="AX24" s="112"/>
      <c r="AY24" s="77"/>
      <c r="AZ24" s="113"/>
      <c r="BA24" s="114"/>
      <c r="BB24" s="10"/>
    </row>
    <row r="25" spans="1:54" ht="15" customHeight="1" x14ac:dyDescent="0.15">
      <c r="B25" s="80" t="str">
        <f>IF(LEN(入力シート!$C34)&lt;11-B$53,"",MID(入力シート!$C34,LEN(入力シート!$C34)-(10-B$53),1))</f>
        <v/>
      </c>
      <c r="C25" s="81" t="str">
        <f>IF(LEN(入力シート!$C34)&lt;11-C$53,"",MID(入力シート!$C34,LEN(入力シート!$C34)-(10-C$53),1))</f>
        <v/>
      </c>
      <c r="D25" s="144" t="str">
        <f>IF(LEN(入力シート!$C34)&lt;11-D$53,"",MID(入力シート!$C34,LEN(入力シート!$C34)-(10-D$53),1))</f>
        <v/>
      </c>
      <c r="E25" s="145" t="str">
        <f>IF(LEN(入力シート!$C34)&lt;11-E$53,"",MID(入力シート!$C34,LEN(入力シート!$C34)-(10-E$53),1))</f>
        <v/>
      </c>
      <c r="F25" s="82" t="str">
        <f>IF(LEN(入力シート!$C34)&lt;11-F$53,"",MID(入力シート!$C34,LEN(入力シート!$C34)-(10-F$53),1))</f>
        <v/>
      </c>
      <c r="G25" s="144" t="str">
        <f>IF(LEN(入力シート!$C34)&lt;11-G$53,"",MID(入力シート!$C34,LEN(入力シート!$C34)-(10-G$53),1))</f>
        <v/>
      </c>
      <c r="H25" s="83" t="str">
        <f>IF(LEN(入力シート!$C34)&lt;11-H$53,"",MID(入力シート!$C34,LEN(入力シート!$C34)-(10-H$53),1))</f>
        <v/>
      </c>
      <c r="I25" s="81" t="str">
        <f>IF(LEN(入力シート!$C34)&lt;11-I$53,"",MID(入力シート!$C34,LEN(入力シート!$C34)-(10-I$53),1))</f>
        <v/>
      </c>
      <c r="J25" s="144" t="str">
        <f>IF(LEN(入力シート!$C34)&lt;11-J$53,"",MID(入力シート!$C34,LEN(入力シート!$C34)-(10-J$53),1))</f>
        <v/>
      </c>
      <c r="K25" s="83" t="str">
        <f>IF(LEN(入力シート!$C34)&lt;11-K$53,"",MID(入力シート!$C34,LEN(入力シート!$C34)-(10-K$53),1))</f>
        <v/>
      </c>
      <c r="L25" s="314"/>
      <c r="M25" s="315"/>
      <c r="N25" s="315"/>
      <c r="O25" s="315"/>
      <c r="P25" s="315"/>
      <c r="Q25" s="315"/>
      <c r="R25" s="315"/>
      <c r="S25" s="315"/>
      <c r="T25" s="315"/>
      <c r="U25" s="315"/>
      <c r="V25" s="315"/>
      <c r="W25" s="315"/>
      <c r="X25" s="315"/>
      <c r="Y25" s="315"/>
      <c r="Z25" s="316"/>
      <c r="AA25" s="115" t="str">
        <f>IF(LEN(入力シート!$F34)&lt;8-AA$53,"",MID(入力シート!$F34,LEN(入力シート!$F34)-(7-AA$53),1))</f>
        <v/>
      </c>
      <c r="AB25" s="81" t="str">
        <f>IF(LEN(入力シート!$F34)&lt;8-AB$53,"",MID(入力シート!$F34,LEN(入力シート!$F34)-(7-AB$53),1))</f>
        <v/>
      </c>
      <c r="AC25" s="144" t="str">
        <f>IF(LEN(入力シート!$F34)&lt;8-AC$53,"",MID(入力シート!$F34,LEN(入力シート!$F34)-(7-AC$53),1))</f>
        <v/>
      </c>
      <c r="AD25" s="145" t="str">
        <f>IF(LEN(入力シート!$F34)&lt;8-AD$53,"",MID(入力シート!$F34,LEN(入力シート!$F34)-(7-AD$53),1))</f>
        <v/>
      </c>
      <c r="AE25" s="82" t="str">
        <f>IF(LEN(入力シート!$F34)&lt;8-AE$53,"",MID(入力シート!$F34,LEN(入力シート!$F34)-(7-AE$53),1))</f>
        <v/>
      </c>
      <c r="AF25" s="144" t="str">
        <f>IF(LEN(入力シート!$F34)&lt;8-AF$53,"",MID(入力シート!$F34,LEN(入力シート!$F34)-(7-AF$53),1))</f>
        <v/>
      </c>
      <c r="AG25" s="83" t="str">
        <f>IF(LEN(入力シート!$F34)&lt;8-AG$53,"",MID(入力シート!$F34,LEN(入力シート!$F34)-(7-AG$53),1))</f>
        <v/>
      </c>
      <c r="AH25" s="313"/>
      <c r="AI25" s="195" t="str">
        <f>+MID(入力シート!$H34,加入原票②!AI$53,1)</f>
        <v/>
      </c>
      <c r="AJ25" s="196" t="str">
        <f>+MID(入力シート!$H34,加入原票②!AJ$53,1)</f>
        <v/>
      </c>
      <c r="AK25" s="197" t="str">
        <f>+MID(入力シート!$H34,加入原票②!AK$53,1)</f>
        <v/>
      </c>
      <c r="AL25" s="198" t="str">
        <f>+MID(入力シート!$H34,加入原票②!AL$53,1)</f>
        <v/>
      </c>
      <c r="AM25" s="199" t="str">
        <f>+MID(入力シート!$H34,加入原票②!AM$53,1)</f>
        <v/>
      </c>
      <c r="AN25" s="200" t="str">
        <f>+MID(入力シート!$H34,加入原票②!AN$53,1)</f>
        <v/>
      </c>
      <c r="AO25" s="197" t="str">
        <f>+MID(入力シート!$I34,加入原票②!AO$53,1)</f>
        <v/>
      </c>
      <c r="AP25" s="199" t="str">
        <f>+MID(入力シート!$I34,加入原票②!AP$53,1)</f>
        <v/>
      </c>
      <c r="AQ25" s="195" t="str">
        <f>+MID(入力シート!$I34,加入原票②!AQ$53,1)</f>
        <v/>
      </c>
      <c r="AR25" s="200" t="str">
        <f>+MID(入力シート!$I34,加入原票②!AR$53,1)</f>
        <v/>
      </c>
      <c r="AS25" s="201" t="str">
        <f>+MID(入力シート!$I34,加入原票②!AS$53,1)</f>
        <v/>
      </c>
      <c r="AT25" s="198" t="str">
        <f>+MID(入力シート!$I34,加入原票②!AT$53,1)</f>
        <v/>
      </c>
      <c r="AU25" s="35">
        <v>2</v>
      </c>
      <c r="AV25" s="41">
        <v>0</v>
      </c>
      <c r="AW25" s="144" t="str">
        <f>+MID(入力シート!$J34,加入原票②!AW$53,1)</f>
        <v/>
      </c>
      <c r="AX25" s="83" t="str">
        <f>+MID(入力シート!$J34,加入原票②!AX$53,1)</f>
        <v/>
      </c>
      <c r="AY25" s="81" t="str">
        <f>+MID(入力シート!$J34,加入原票②!AY$53,1)</f>
        <v/>
      </c>
      <c r="AZ25" s="145" t="str">
        <f>+MID(入力シート!$J34,加入原票②!AZ$53,1)</f>
        <v/>
      </c>
      <c r="BA25" s="82" t="str">
        <f>+MID(入力シート!$J34,加入原票②!BA$53,1)</f>
        <v/>
      </c>
      <c r="BB25" s="124" t="str">
        <f>+MID(入力シート!$J34,加入原票②!BB$53,1)</f>
        <v/>
      </c>
    </row>
    <row r="26" spans="1:54" ht="8.25" customHeight="1" x14ac:dyDescent="0.15">
      <c r="B26" s="84"/>
      <c r="C26" s="85"/>
      <c r="D26" s="85"/>
      <c r="E26" s="85"/>
      <c r="F26" s="85"/>
      <c r="G26" s="85"/>
      <c r="H26" s="85"/>
      <c r="I26" s="85"/>
      <c r="J26" s="85"/>
      <c r="K26" s="85"/>
      <c r="L26" s="317" t="str">
        <f>+MID(ASC(入力シート!$E35),加入原票②!L$53,1)</f>
        <v/>
      </c>
      <c r="M26" s="319" t="str">
        <f>+MID(ASC(入力シート!$E35),加入原票②!M$53,1)</f>
        <v/>
      </c>
      <c r="N26" s="319" t="str">
        <f>+MID(ASC(入力シート!$E35),加入原票②!N$53,1)</f>
        <v/>
      </c>
      <c r="O26" s="319" t="str">
        <f>+MID(ASC(入力シート!$E35),加入原票②!O$53,1)</f>
        <v/>
      </c>
      <c r="P26" s="319" t="str">
        <f>+MID(ASC(入力シート!$E35),加入原票②!P$53,1)</f>
        <v/>
      </c>
      <c r="Q26" s="319" t="str">
        <f>+MID(ASC(入力シート!$E35),加入原票②!Q$53,1)</f>
        <v/>
      </c>
      <c r="R26" s="319" t="str">
        <f>+MID(ASC(入力シート!$E35),加入原票②!R$53,1)</f>
        <v/>
      </c>
      <c r="S26" s="319" t="str">
        <f>+MID(ASC(入力シート!$E35),加入原票②!S$53,1)</f>
        <v/>
      </c>
      <c r="T26" s="319" t="str">
        <f>+MID(ASC(入力シート!$E35),加入原票②!T$53,1)</f>
        <v/>
      </c>
      <c r="U26" s="319" t="str">
        <f>+MID(ASC(入力シート!$E35),加入原票②!U$53,1)</f>
        <v/>
      </c>
      <c r="V26" s="319" t="str">
        <f>+MID(ASC(入力シート!$E35),加入原票②!V$53,1)</f>
        <v/>
      </c>
      <c r="W26" s="319" t="str">
        <f>+MID(ASC(入力シート!$E35),加入原票②!W$53,1)</f>
        <v/>
      </c>
      <c r="X26" s="319" t="str">
        <f>+MID(ASC(入力シート!$E35),加入原票②!X$53,1)</f>
        <v/>
      </c>
      <c r="Y26" s="319" t="str">
        <f>+MID(ASC(入力シート!$E35),加入原票②!Y$53,1)</f>
        <v/>
      </c>
      <c r="Z26" s="323" t="str">
        <f>+MID(ASC(入力シート!$E35),加入原票②!Z$53,1)</f>
        <v/>
      </c>
      <c r="AA26" s="109"/>
      <c r="AB26" s="85"/>
      <c r="AC26" s="85"/>
      <c r="AD26" s="85"/>
      <c r="AE26" s="85"/>
      <c r="AF26" s="85"/>
      <c r="AG26" s="4"/>
      <c r="AH26" s="312" t="str">
        <f>IF(入力シート!G35="男",1,IF(入力シート!G35="女",2,""))</f>
        <v/>
      </c>
      <c r="AI26" s="179"/>
      <c r="AJ26" s="180"/>
      <c r="AK26" s="181"/>
      <c r="AL26" s="181"/>
      <c r="AM26" s="181"/>
      <c r="AN26" s="182"/>
      <c r="AO26" s="179"/>
      <c r="AP26" s="180"/>
      <c r="AQ26" s="181"/>
      <c r="AR26" s="181"/>
      <c r="AS26" s="181"/>
      <c r="AT26" s="182"/>
      <c r="AU26" s="36"/>
      <c r="AV26" s="42"/>
      <c r="AW26" s="110"/>
      <c r="AX26" s="110"/>
      <c r="AY26" s="111"/>
      <c r="AZ26" s="111"/>
      <c r="BA26" s="111"/>
      <c r="BB26" s="123"/>
    </row>
    <row r="27" spans="1:54" ht="9" customHeight="1" x14ac:dyDescent="0.15">
      <c r="B27" s="146"/>
      <c r="C27" s="148"/>
      <c r="D27" s="147"/>
      <c r="E27" s="149"/>
      <c r="F27" s="147"/>
      <c r="G27" s="147"/>
      <c r="H27" s="147"/>
      <c r="I27" s="148"/>
      <c r="J27" s="147"/>
      <c r="K27" s="147"/>
      <c r="L27" s="318" t="e">
        <f>+MID(入力シート!#REF!,加入原票②!L$53,1)</f>
        <v>#REF!</v>
      </c>
      <c r="M27" s="320" t="e">
        <f>+MID(入力シート!#REF!,加入原票②!M$53,1)</f>
        <v>#REF!</v>
      </c>
      <c r="N27" s="320" t="e">
        <f>+MID(入力シート!#REF!,加入原票②!N$53,1)</f>
        <v>#REF!</v>
      </c>
      <c r="O27" s="320" t="e">
        <f>+MID(入力シート!#REF!,加入原票②!O$53,1)</f>
        <v>#REF!</v>
      </c>
      <c r="P27" s="320" t="e">
        <f>+MID(入力シート!#REF!,加入原票②!P$53,1)</f>
        <v>#REF!</v>
      </c>
      <c r="Q27" s="320" t="e">
        <f>+MID(入力シート!#REF!,加入原票②!Q$53,1)</f>
        <v>#REF!</v>
      </c>
      <c r="R27" s="320" t="e">
        <f>+MID(入力シート!#REF!,加入原票②!R$53,1)</f>
        <v>#REF!</v>
      </c>
      <c r="S27" s="320" t="e">
        <f>+MID(入力シート!#REF!,加入原票②!S$53,1)</f>
        <v>#REF!</v>
      </c>
      <c r="T27" s="320" t="e">
        <f>+MID(入力シート!#REF!,加入原票②!T$53,1)</f>
        <v>#REF!</v>
      </c>
      <c r="U27" s="320" t="e">
        <f>+MID(入力シート!#REF!,加入原票②!U$53,1)</f>
        <v>#REF!</v>
      </c>
      <c r="V27" s="320" t="e">
        <f>+MID(入力シート!#REF!,加入原票②!V$53,1)</f>
        <v>#REF!</v>
      </c>
      <c r="W27" s="320" t="e">
        <f>+MID(入力シート!#REF!,加入原票②!W$53,1)</f>
        <v>#REF!</v>
      </c>
      <c r="X27" s="320" t="e">
        <f>+MID(入力シート!#REF!,加入原票②!X$53,1)</f>
        <v>#REF!</v>
      </c>
      <c r="Y27" s="320" t="e">
        <f>+MID(入力シート!#REF!,加入原票②!Y$53,1)</f>
        <v>#REF!</v>
      </c>
      <c r="Z27" s="324" t="e">
        <f>+MID(入力シート!#REF!,加入原票②!Z$53,1)</f>
        <v>#REF!</v>
      </c>
      <c r="AA27" s="6"/>
      <c r="AB27" s="6"/>
      <c r="AC27" s="147"/>
      <c r="AD27" s="7"/>
      <c r="AE27" s="147"/>
      <c r="AF27" s="147"/>
      <c r="AG27" s="147"/>
      <c r="AH27" s="312"/>
      <c r="AI27" s="183"/>
      <c r="AJ27" s="184"/>
      <c r="AK27" s="183"/>
      <c r="AL27" s="185"/>
      <c r="AM27" s="184"/>
      <c r="AN27" s="185"/>
      <c r="AO27" s="184"/>
      <c r="AP27" s="184"/>
      <c r="AQ27" s="183"/>
      <c r="AR27" s="185"/>
      <c r="AS27" s="184"/>
      <c r="AT27" s="184"/>
      <c r="AU27" s="33"/>
      <c r="AV27" s="39"/>
      <c r="AW27" s="5"/>
      <c r="AX27" s="5"/>
      <c r="AY27" s="151"/>
      <c r="AZ27" s="152"/>
      <c r="BA27" s="5"/>
      <c r="BB27" s="10"/>
    </row>
    <row r="28" spans="1:54" ht="11.25" customHeight="1" x14ac:dyDescent="0.15">
      <c r="B28" s="76"/>
      <c r="C28" s="77"/>
      <c r="D28" s="78"/>
      <c r="E28" s="79"/>
      <c r="F28" s="5"/>
      <c r="G28" s="78"/>
      <c r="H28" s="5"/>
      <c r="I28" s="77"/>
      <c r="J28" s="78"/>
      <c r="K28" s="5"/>
      <c r="L28" s="314" t="str">
        <f>+IF(入力シート!D35="","",入力シート!D35)</f>
        <v/>
      </c>
      <c r="M28" s="315"/>
      <c r="N28" s="315"/>
      <c r="O28" s="315"/>
      <c r="P28" s="315"/>
      <c r="Q28" s="315"/>
      <c r="R28" s="315"/>
      <c r="S28" s="315"/>
      <c r="T28" s="315"/>
      <c r="U28" s="315"/>
      <c r="V28" s="315"/>
      <c r="W28" s="315"/>
      <c r="X28" s="315"/>
      <c r="Y28" s="315"/>
      <c r="Z28" s="316"/>
      <c r="AA28" s="77"/>
      <c r="AB28" s="77"/>
      <c r="AC28" s="78"/>
      <c r="AD28" s="79"/>
      <c r="AE28" s="5"/>
      <c r="AF28" s="78"/>
      <c r="AG28" s="5"/>
      <c r="AH28" s="312"/>
      <c r="AI28" s="186"/>
      <c r="AJ28" s="187"/>
      <c r="AK28" s="188"/>
      <c r="AL28" s="189"/>
      <c r="AM28" s="190"/>
      <c r="AN28" s="191"/>
      <c r="AO28" s="192"/>
      <c r="AP28" s="190"/>
      <c r="AQ28" s="186"/>
      <c r="AR28" s="193"/>
      <c r="AS28" s="194"/>
      <c r="AT28" s="189"/>
      <c r="AU28" s="34"/>
      <c r="AV28" s="40"/>
      <c r="AW28" s="92"/>
      <c r="AX28" s="112"/>
      <c r="AY28" s="77"/>
      <c r="AZ28" s="113"/>
      <c r="BA28" s="114"/>
      <c r="BB28" s="10"/>
    </row>
    <row r="29" spans="1:54" ht="15" customHeight="1" thickBot="1" x14ac:dyDescent="0.2">
      <c r="A29" s="12">
        <v>5</v>
      </c>
      <c r="B29" s="86" t="str">
        <f>IF(LEN(入力シート!$C35)&lt;11-B$53,"",MID(入力シート!$C35,LEN(入力シート!$C35)-(10-B$53),1))</f>
        <v/>
      </c>
      <c r="C29" s="87" t="str">
        <f>IF(LEN(入力シート!$C35)&lt;11-C$53,"",MID(入力シート!$C35,LEN(入力シート!$C35)-(10-C$53),1))</f>
        <v/>
      </c>
      <c r="D29" s="88" t="str">
        <f>IF(LEN(入力シート!$C35)&lt;11-D$53,"",MID(入力シート!$C35,LEN(入力シート!$C35)-(10-D$53),1))</f>
        <v/>
      </c>
      <c r="E29" s="89" t="str">
        <f>IF(LEN(入力シート!$C35)&lt;11-E$53,"",MID(入力シート!$C35,LEN(入力シート!$C35)-(10-E$53),1))</f>
        <v/>
      </c>
      <c r="F29" s="90" t="str">
        <f>IF(LEN(入力シート!$C35)&lt;11-F$53,"",MID(入力シート!$C35,LEN(入力シート!$C35)-(10-F$53),1))</f>
        <v/>
      </c>
      <c r="G29" s="88" t="str">
        <f>IF(LEN(入力シート!$C35)&lt;11-G$53,"",MID(入力シート!$C35,LEN(入力シート!$C35)-(10-G$53),1))</f>
        <v/>
      </c>
      <c r="H29" s="91" t="str">
        <f>IF(LEN(入力シート!$C35)&lt;11-H$53,"",MID(入力シート!$C35,LEN(入力シート!$C35)-(10-H$53),1))</f>
        <v/>
      </c>
      <c r="I29" s="87" t="str">
        <f>IF(LEN(入力シート!$C35)&lt;11-I$53,"",MID(入力シート!$C35,LEN(入力シート!$C35)-(10-I$53),1))</f>
        <v/>
      </c>
      <c r="J29" s="88" t="str">
        <f>IF(LEN(入力シート!$C35)&lt;11-J$53,"",MID(入力シート!$C35,LEN(入力シート!$C35)-(10-J$53),1))</f>
        <v/>
      </c>
      <c r="K29" s="91" t="str">
        <f>IF(LEN(入力シート!$C35)&lt;11-K$53,"",MID(入力シート!$C35,LEN(入力シート!$C35)-(10-K$53),1))</f>
        <v/>
      </c>
      <c r="L29" s="326"/>
      <c r="M29" s="327"/>
      <c r="N29" s="327"/>
      <c r="O29" s="327"/>
      <c r="P29" s="327"/>
      <c r="Q29" s="327"/>
      <c r="R29" s="327"/>
      <c r="S29" s="327"/>
      <c r="T29" s="327"/>
      <c r="U29" s="327"/>
      <c r="V29" s="327"/>
      <c r="W29" s="327"/>
      <c r="X29" s="327"/>
      <c r="Y29" s="327"/>
      <c r="Z29" s="328"/>
      <c r="AA29" s="116" t="str">
        <f>IF(LEN(入力シート!$F35)&lt;8-AA$53,"",MID(入力シート!$F35,LEN(入力シート!$F35)-(7-AA$53),1))</f>
        <v/>
      </c>
      <c r="AB29" s="87" t="str">
        <f>IF(LEN(入力シート!$F35)&lt;8-AB$53,"",MID(入力シート!$F35,LEN(入力シート!$F35)-(7-AB$53),1))</f>
        <v/>
      </c>
      <c r="AC29" s="88" t="str">
        <f>IF(LEN(入力シート!$F35)&lt;8-AC$53,"",MID(入力シート!$F35,LEN(入力シート!$F35)-(7-AC$53),1))</f>
        <v/>
      </c>
      <c r="AD29" s="89" t="str">
        <f>IF(LEN(入力シート!$F35)&lt;8-AD$53,"",MID(入力シート!$F35,LEN(入力シート!$F35)-(7-AD$53),1))</f>
        <v/>
      </c>
      <c r="AE29" s="90" t="str">
        <f>IF(LEN(入力シート!$F35)&lt;8-AE$53,"",MID(入力シート!$F35,LEN(入力シート!$F35)-(7-AE$53),1))</f>
        <v/>
      </c>
      <c r="AF29" s="88" t="str">
        <f>IF(LEN(入力シート!$F35)&lt;8-AF$53,"",MID(入力シート!$F35,LEN(入力シート!$F35)-(7-AF$53),1))</f>
        <v/>
      </c>
      <c r="AG29" s="91" t="str">
        <f>IF(LEN(入力シート!$F35)&lt;8-AG$53,"",MID(入力シート!$F35,LEN(入力シート!$F35)-(7-AG$53),1))</f>
        <v/>
      </c>
      <c r="AH29" s="325"/>
      <c r="AI29" s="202" t="str">
        <f>+MID(入力シート!$H35,加入原票②!AI$53,1)</f>
        <v/>
      </c>
      <c r="AJ29" s="203" t="str">
        <f>+MID(入力シート!$H35,加入原票②!AJ$53,1)</f>
        <v/>
      </c>
      <c r="AK29" s="204" t="str">
        <f>+MID(入力シート!$H35,加入原票②!AK$53,1)</f>
        <v/>
      </c>
      <c r="AL29" s="205" t="str">
        <f>+MID(入力シート!$H35,加入原票②!AL$53,1)</f>
        <v/>
      </c>
      <c r="AM29" s="212" t="str">
        <f>+MID(入力シート!$H35,加入原票②!AM$53,1)</f>
        <v/>
      </c>
      <c r="AN29" s="205" t="str">
        <f>+MID(入力シート!$H35,加入原票②!AN$53,1)</f>
        <v/>
      </c>
      <c r="AO29" s="204" t="str">
        <f>+MID(入力シート!$I35,加入原票②!AO$53,1)</f>
        <v/>
      </c>
      <c r="AP29" s="207" t="str">
        <f>+MID(入力シート!$I35,加入原票②!AP$53,1)</f>
        <v/>
      </c>
      <c r="AQ29" s="202" t="str">
        <f>+MID(入力シート!$I35,加入原票②!AQ$53,1)</f>
        <v/>
      </c>
      <c r="AR29" s="205" t="str">
        <f>+MID(入力シート!$I35,加入原票②!AR$53,1)</f>
        <v/>
      </c>
      <c r="AS29" s="206" t="str">
        <f>+MID(入力シート!$I35,加入原票②!AS$53,1)</f>
        <v/>
      </c>
      <c r="AT29" s="207" t="str">
        <f>+MID(入力シート!$I35,加入原票②!AT$53,1)</f>
        <v/>
      </c>
      <c r="AU29" s="37">
        <v>2</v>
      </c>
      <c r="AV29" s="43">
        <v>0</v>
      </c>
      <c r="AW29" s="88" t="str">
        <f>+MID(入力シート!$J35,加入原票②!AW$53,1)</f>
        <v/>
      </c>
      <c r="AX29" s="91" t="str">
        <f>+MID(入力シート!$J35,加入原票②!AX$53,1)</f>
        <v/>
      </c>
      <c r="AY29" s="87" t="str">
        <f>+MID(入力シート!$J35,加入原票②!AY$53,1)</f>
        <v/>
      </c>
      <c r="AZ29" s="89" t="str">
        <f>+MID(入力シート!$J35,加入原票②!AZ$53,1)</f>
        <v/>
      </c>
      <c r="BA29" s="90" t="str">
        <f>+MID(入力シート!$J35,加入原票②!BA$53,1)</f>
        <v/>
      </c>
      <c r="BB29" s="125" t="str">
        <f>+MID(入力シート!$J35,加入原票②!BB$53,1)</f>
        <v/>
      </c>
    </row>
    <row r="30" spans="1:54" ht="8.25" customHeight="1" x14ac:dyDescent="0.15">
      <c r="B30" s="93"/>
      <c r="C30" s="94"/>
      <c r="D30" s="94"/>
      <c r="E30" s="94"/>
      <c r="F30" s="94"/>
      <c r="G30" s="94"/>
      <c r="H30" s="94"/>
      <c r="I30" s="94"/>
      <c r="J30" s="94"/>
      <c r="K30" s="94"/>
      <c r="L30" s="329" t="str">
        <f>+MID(ASC(入力シート!$E36),加入原票②!L$53,1)</f>
        <v/>
      </c>
      <c r="M30" s="330" t="str">
        <f>+MID(ASC(入力シート!$E36),加入原票②!M$53,1)</f>
        <v/>
      </c>
      <c r="N30" s="330" t="str">
        <f>+MID(ASC(入力シート!$E36),加入原票②!N$53,1)</f>
        <v/>
      </c>
      <c r="O30" s="330" t="str">
        <f>+MID(ASC(入力シート!$E36),加入原票②!O$53,1)</f>
        <v/>
      </c>
      <c r="P30" s="330" t="str">
        <f>+MID(ASC(入力シート!$E36),加入原票②!P$53,1)</f>
        <v/>
      </c>
      <c r="Q30" s="330" t="str">
        <f>+MID(ASC(入力シート!$E36),加入原票②!Q$53,1)</f>
        <v/>
      </c>
      <c r="R30" s="330" t="str">
        <f>+MID(ASC(入力シート!$E36),加入原票②!R$53,1)</f>
        <v/>
      </c>
      <c r="S30" s="330" t="str">
        <f>+MID(ASC(入力シート!$E36),加入原票②!S$53,1)</f>
        <v/>
      </c>
      <c r="T30" s="330" t="str">
        <f>+MID(ASC(入力シート!$E36),加入原票②!T$53,1)</f>
        <v/>
      </c>
      <c r="U30" s="330" t="str">
        <f>+MID(ASC(入力シート!$E36),加入原票②!U$53,1)</f>
        <v/>
      </c>
      <c r="V30" s="330" t="str">
        <f>+MID(ASC(入力シート!$E36),加入原票②!V$53,1)</f>
        <v/>
      </c>
      <c r="W30" s="330" t="str">
        <f>+MID(ASC(入力シート!$E36),加入原票②!W$53,1)</f>
        <v/>
      </c>
      <c r="X30" s="330" t="str">
        <f>+MID(ASC(入力シート!$E36),加入原票②!X$53,1)</f>
        <v/>
      </c>
      <c r="Y30" s="330" t="str">
        <f>+MID(ASC(入力シート!$E36),加入原票②!Y$53,1)</f>
        <v/>
      </c>
      <c r="Z30" s="331" t="str">
        <f>+MID(ASC(入力シート!$E36),加入原票②!Z$53,1)</f>
        <v/>
      </c>
      <c r="AA30" s="117"/>
      <c r="AB30" s="94"/>
      <c r="AC30" s="94"/>
      <c r="AD30" s="94"/>
      <c r="AE30" s="94"/>
      <c r="AF30" s="94"/>
      <c r="AG30" s="11"/>
      <c r="AH30" s="332" t="str">
        <f>IF(入力シート!G36="男",1,IF(入力シート!G36="女",2,""))</f>
        <v/>
      </c>
      <c r="AI30" s="208"/>
      <c r="AJ30" s="209"/>
      <c r="AK30" s="210"/>
      <c r="AL30" s="210"/>
      <c r="AM30" s="210"/>
      <c r="AN30" s="211"/>
      <c r="AO30" s="208"/>
      <c r="AP30" s="209"/>
      <c r="AQ30" s="210"/>
      <c r="AR30" s="210"/>
      <c r="AS30" s="210"/>
      <c r="AT30" s="211"/>
      <c r="AU30" s="38"/>
      <c r="AV30" s="44"/>
      <c r="AW30" s="118"/>
      <c r="AX30" s="118"/>
      <c r="AY30" s="119"/>
      <c r="AZ30" s="119"/>
      <c r="BA30" s="119"/>
      <c r="BB30" s="126"/>
    </row>
    <row r="31" spans="1:54" ht="9" customHeight="1" x14ac:dyDescent="0.15">
      <c r="B31" s="146"/>
      <c r="C31" s="148"/>
      <c r="D31" s="147"/>
      <c r="E31" s="149"/>
      <c r="F31" s="147"/>
      <c r="G31" s="147"/>
      <c r="H31" s="147"/>
      <c r="I31" s="148"/>
      <c r="J31" s="147"/>
      <c r="K31" s="147"/>
      <c r="L31" s="318" t="e">
        <f>+MID(入力シート!#REF!,加入原票②!L$53,1)</f>
        <v>#REF!</v>
      </c>
      <c r="M31" s="320" t="e">
        <f>+MID(入力シート!#REF!,加入原票②!M$53,1)</f>
        <v>#REF!</v>
      </c>
      <c r="N31" s="320" t="e">
        <f>+MID(入力シート!#REF!,加入原票②!N$53,1)</f>
        <v>#REF!</v>
      </c>
      <c r="O31" s="320" t="e">
        <f>+MID(入力シート!#REF!,加入原票②!O$53,1)</f>
        <v>#REF!</v>
      </c>
      <c r="P31" s="320" t="e">
        <f>+MID(入力シート!#REF!,加入原票②!P$53,1)</f>
        <v>#REF!</v>
      </c>
      <c r="Q31" s="320" t="e">
        <f>+MID(入力シート!#REF!,加入原票②!Q$53,1)</f>
        <v>#REF!</v>
      </c>
      <c r="R31" s="320" t="e">
        <f>+MID(入力シート!#REF!,加入原票②!R$53,1)</f>
        <v>#REF!</v>
      </c>
      <c r="S31" s="320" t="e">
        <f>+MID(入力シート!#REF!,加入原票②!S$53,1)</f>
        <v>#REF!</v>
      </c>
      <c r="T31" s="320" t="e">
        <f>+MID(入力シート!#REF!,加入原票②!T$53,1)</f>
        <v>#REF!</v>
      </c>
      <c r="U31" s="320" t="e">
        <f>+MID(入力シート!#REF!,加入原票②!U$53,1)</f>
        <v>#REF!</v>
      </c>
      <c r="V31" s="320" t="e">
        <f>+MID(入力シート!#REF!,加入原票②!V$53,1)</f>
        <v>#REF!</v>
      </c>
      <c r="W31" s="320" t="e">
        <f>+MID(入力シート!#REF!,加入原票②!W$53,1)</f>
        <v>#REF!</v>
      </c>
      <c r="X31" s="320" t="e">
        <f>+MID(入力シート!#REF!,加入原票②!X$53,1)</f>
        <v>#REF!</v>
      </c>
      <c r="Y31" s="320" t="e">
        <f>+MID(入力シート!#REF!,加入原票②!Y$53,1)</f>
        <v>#REF!</v>
      </c>
      <c r="Z31" s="324" t="e">
        <f>+MID(入力シート!#REF!,加入原票②!Z$53,1)</f>
        <v>#REF!</v>
      </c>
      <c r="AA31" s="6"/>
      <c r="AB31" s="6"/>
      <c r="AC31" s="147"/>
      <c r="AD31" s="7"/>
      <c r="AE31" s="147"/>
      <c r="AF31" s="147"/>
      <c r="AG31" s="147"/>
      <c r="AH31" s="312"/>
      <c r="AI31" s="183"/>
      <c r="AJ31" s="184"/>
      <c r="AK31" s="183"/>
      <c r="AL31" s="185"/>
      <c r="AM31" s="184"/>
      <c r="AN31" s="185"/>
      <c r="AO31" s="184"/>
      <c r="AP31" s="184"/>
      <c r="AQ31" s="183"/>
      <c r="AR31" s="185"/>
      <c r="AS31" s="184"/>
      <c r="AT31" s="184"/>
      <c r="AU31" s="33"/>
      <c r="AV31" s="39"/>
      <c r="AW31" s="5"/>
      <c r="AX31" s="5"/>
      <c r="AY31" s="151"/>
      <c r="AZ31" s="152"/>
      <c r="BA31" s="5"/>
      <c r="BB31" s="10"/>
    </row>
    <row r="32" spans="1:54" ht="11.25" customHeight="1" x14ac:dyDescent="0.15">
      <c r="B32" s="76"/>
      <c r="C32" s="77"/>
      <c r="D32" s="78"/>
      <c r="E32" s="79"/>
      <c r="F32" s="5"/>
      <c r="G32" s="78"/>
      <c r="H32" s="5"/>
      <c r="I32" s="77"/>
      <c r="J32" s="78"/>
      <c r="K32" s="5"/>
      <c r="L32" s="314" t="str">
        <f>+IF(入力シート!D36="","",入力シート!D36)</f>
        <v/>
      </c>
      <c r="M32" s="315"/>
      <c r="N32" s="315"/>
      <c r="O32" s="315"/>
      <c r="P32" s="315"/>
      <c r="Q32" s="315"/>
      <c r="R32" s="315"/>
      <c r="S32" s="315"/>
      <c r="T32" s="315"/>
      <c r="U32" s="315"/>
      <c r="V32" s="315"/>
      <c r="W32" s="315"/>
      <c r="X32" s="315"/>
      <c r="Y32" s="315"/>
      <c r="Z32" s="316"/>
      <c r="AA32" s="77"/>
      <c r="AB32" s="77"/>
      <c r="AC32" s="78"/>
      <c r="AD32" s="79"/>
      <c r="AE32" s="5"/>
      <c r="AF32" s="78"/>
      <c r="AG32" s="5"/>
      <c r="AH32" s="312"/>
      <c r="AI32" s="186"/>
      <c r="AJ32" s="187"/>
      <c r="AK32" s="188"/>
      <c r="AL32" s="189"/>
      <c r="AM32" s="190"/>
      <c r="AN32" s="191"/>
      <c r="AO32" s="192"/>
      <c r="AP32" s="190"/>
      <c r="AQ32" s="186"/>
      <c r="AR32" s="193"/>
      <c r="AS32" s="194"/>
      <c r="AT32" s="189"/>
      <c r="AU32" s="34"/>
      <c r="AV32" s="40"/>
      <c r="AW32" s="92"/>
      <c r="AX32" s="112"/>
      <c r="AY32" s="77"/>
      <c r="AZ32" s="113"/>
      <c r="BA32" s="114"/>
      <c r="BB32" s="10"/>
    </row>
    <row r="33" spans="2:54" ht="15" customHeight="1" x14ac:dyDescent="0.15">
      <c r="B33" s="80" t="str">
        <f>IF(LEN(入力シート!$C36)&lt;11-B$53,"",MID(入力シート!$C36,LEN(入力シート!$C36)-(10-B$53),1))</f>
        <v/>
      </c>
      <c r="C33" s="81" t="str">
        <f>IF(LEN(入力シート!$C36)&lt;11-C$53,"",MID(入力シート!$C36,LEN(入力シート!$C36)-(10-C$53),1))</f>
        <v/>
      </c>
      <c r="D33" s="144" t="str">
        <f>IF(LEN(入力シート!$C36)&lt;11-D$53,"",MID(入力シート!$C36,LEN(入力シート!$C36)-(10-D$53),1))</f>
        <v/>
      </c>
      <c r="E33" s="145" t="str">
        <f>IF(LEN(入力シート!$C36)&lt;11-E$53,"",MID(入力シート!$C36,LEN(入力シート!$C36)-(10-E$53),1))</f>
        <v/>
      </c>
      <c r="F33" s="82" t="str">
        <f>IF(LEN(入力シート!$C36)&lt;11-F$53,"",MID(入力シート!$C36,LEN(入力シート!$C36)-(10-F$53),1))</f>
        <v/>
      </c>
      <c r="G33" s="144" t="str">
        <f>IF(LEN(入力シート!$C36)&lt;11-G$53,"",MID(入力シート!$C36,LEN(入力シート!$C36)-(10-G$53),1))</f>
        <v/>
      </c>
      <c r="H33" s="83" t="str">
        <f>IF(LEN(入力シート!$C36)&lt;11-H$53,"",MID(入力シート!$C36,LEN(入力シート!$C36)-(10-H$53),1))</f>
        <v/>
      </c>
      <c r="I33" s="81" t="str">
        <f>IF(LEN(入力シート!$C36)&lt;11-I$53,"",MID(入力シート!$C36,LEN(入力シート!$C36)-(10-I$53),1))</f>
        <v/>
      </c>
      <c r="J33" s="144" t="str">
        <f>IF(LEN(入力シート!$C36)&lt;11-J$53,"",MID(入力シート!$C36,LEN(入力シート!$C36)-(10-J$53),1))</f>
        <v/>
      </c>
      <c r="K33" s="83" t="str">
        <f>IF(LEN(入力シート!$C36)&lt;11-K$53,"",MID(入力シート!$C36,LEN(入力シート!$C36)-(10-K$53),1))</f>
        <v/>
      </c>
      <c r="L33" s="314"/>
      <c r="M33" s="315"/>
      <c r="N33" s="315"/>
      <c r="O33" s="315"/>
      <c r="P33" s="315"/>
      <c r="Q33" s="315"/>
      <c r="R33" s="315"/>
      <c r="S33" s="315"/>
      <c r="T33" s="315"/>
      <c r="U33" s="315"/>
      <c r="V33" s="315"/>
      <c r="W33" s="315"/>
      <c r="X33" s="315"/>
      <c r="Y33" s="315"/>
      <c r="Z33" s="316"/>
      <c r="AA33" s="115" t="str">
        <f>IF(LEN(入力シート!$F36)&lt;8-AA$53,"",MID(入力シート!$F36,LEN(入力シート!$F36)-(7-AA$53),1))</f>
        <v/>
      </c>
      <c r="AB33" s="81" t="str">
        <f>IF(LEN(入力シート!$F36)&lt;8-AB$53,"",MID(入力シート!$F36,LEN(入力シート!$F36)-(7-AB$53),1))</f>
        <v/>
      </c>
      <c r="AC33" s="144" t="str">
        <f>IF(LEN(入力シート!$F36)&lt;8-AC$53,"",MID(入力シート!$F36,LEN(入力シート!$F36)-(7-AC$53),1))</f>
        <v/>
      </c>
      <c r="AD33" s="145" t="str">
        <f>IF(LEN(入力シート!$F36)&lt;8-AD$53,"",MID(入力シート!$F36,LEN(入力シート!$F36)-(7-AD$53),1))</f>
        <v/>
      </c>
      <c r="AE33" s="82" t="str">
        <f>IF(LEN(入力シート!$F36)&lt;8-AE$53,"",MID(入力シート!$F36,LEN(入力シート!$F36)-(7-AE$53),1))</f>
        <v/>
      </c>
      <c r="AF33" s="144" t="str">
        <f>IF(LEN(入力シート!$F36)&lt;8-AF$53,"",MID(入力シート!$F36,LEN(入力シート!$F36)-(7-AF$53),1))</f>
        <v/>
      </c>
      <c r="AG33" s="83" t="str">
        <f>IF(LEN(入力シート!$F36)&lt;8-AG$53,"",MID(入力シート!$F36,LEN(入力シート!$F36)-(7-AG$53),1))</f>
        <v/>
      </c>
      <c r="AH33" s="313"/>
      <c r="AI33" s="195" t="str">
        <f>+MID(入力シート!$H36,加入原票②!AI$53,1)</f>
        <v/>
      </c>
      <c r="AJ33" s="196" t="str">
        <f>+MID(入力シート!$H36,加入原票②!AJ$53,1)</f>
        <v/>
      </c>
      <c r="AK33" s="197" t="str">
        <f>+MID(入力シート!$H36,加入原票②!AK$53,1)</f>
        <v/>
      </c>
      <c r="AL33" s="198" t="str">
        <f>+MID(入力シート!$H36,加入原票②!AL$53,1)</f>
        <v/>
      </c>
      <c r="AM33" s="199" t="str">
        <f>+MID(入力シート!$H36,加入原票②!AM$53,1)</f>
        <v/>
      </c>
      <c r="AN33" s="200" t="str">
        <f>+MID(入力シート!$H36,加入原票②!AN$53,1)</f>
        <v/>
      </c>
      <c r="AO33" s="197" t="str">
        <f>+MID(入力シート!$I36,加入原票②!AO$53,1)</f>
        <v/>
      </c>
      <c r="AP33" s="199" t="str">
        <f>+MID(入力シート!$I36,加入原票②!AP$53,1)</f>
        <v/>
      </c>
      <c r="AQ33" s="195" t="str">
        <f>+MID(入力シート!$I36,加入原票②!AQ$53,1)</f>
        <v/>
      </c>
      <c r="AR33" s="200" t="str">
        <f>+MID(入力シート!$I36,加入原票②!AR$53,1)</f>
        <v/>
      </c>
      <c r="AS33" s="201" t="str">
        <f>+MID(入力シート!$I36,加入原票②!AS$53,1)</f>
        <v/>
      </c>
      <c r="AT33" s="198" t="str">
        <f>+MID(入力シート!$I36,加入原票②!AT$53,1)</f>
        <v/>
      </c>
      <c r="AU33" s="35">
        <v>2</v>
      </c>
      <c r="AV33" s="41">
        <v>0</v>
      </c>
      <c r="AW33" s="144" t="str">
        <f>+MID(入力シート!$J36,加入原票②!AW$53,1)</f>
        <v/>
      </c>
      <c r="AX33" s="83" t="str">
        <f>+MID(入力シート!$J36,加入原票②!AX$53,1)</f>
        <v/>
      </c>
      <c r="AY33" s="81" t="str">
        <f>+MID(入力シート!$J36,加入原票②!AY$53,1)</f>
        <v/>
      </c>
      <c r="AZ33" s="145" t="str">
        <f>+MID(入力シート!$J36,加入原票②!AZ$53,1)</f>
        <v/>
      </c>
      <c r="BA33" s="82" t="str">
        <f>+MID(入力シート!$J36,加入原票②!BA$53,1)</f>
        <v/>
      </c>
      <c r="BB33" s="124" t="str">
        <f>+MID(入力シート!$J36,加入原票②!BB$53,1)</f>
        <v/>
      </c>
    </row>
    <row r="34" spans="2:54" ht="8.25" customHeight="1" x14ac:dyDescent="0.15">
      <c r="B34" s="84"/>
      <c r="C34" s="85"/>
      <c r="D34" s="85"/>
      <c r="E34" s="85"/>
      <c r="F34" s="85"/>
      <c r="G34" s="85"/>
      <c r="H34" s="85"/>
      <c r="I34" s="85"/>
      <c r="J34" s="85"/>
      <c r="K34" s="85"/>
      <c r="L34" s="317" t="str">
        <f>+MID(ASC(入力シート!$E37),加入原票②!L$53,1)</f>
        <v/>
      </c>
      <c r="M34" s="319" t="str">
        <f>+MID(ASC(入力シート!$E37),加入原票②!M$53,1)</f>
        <v/>
      </c>
      <c r="N34" s="319" t="str">
        <f>+MID(ASC(入力シート!$E37),加入原票②!N$53,1)</f>
        <v/>
      </c>
      <c r="O34" s="319" t="str">
        <f>+MID(ASC(入力シート!$E37),加入原票②!O$53,1)</f>
        <v/>
      </c>
      <c r="P34" s="319" t="str">
        <f>+MID(ASC(入力シート!$E37),加入原票②!P$53,1)</f>
        <v/>
      </c>
      <c r="Q34" s="319" t="str">
        <f>+MID(ASC(入力シート!$E37),加入原票②!Q$53,1)</f>
        <v/>
      </c>
      <c r="R34" s="319" t="str">
        <f>+MID(ASC(入力シート!$E37),加入原票②!R$53,1)</f>
        <v/>
      </c>
      <c r="S34" s="319" t="str">
        <f>+MID(ASC(入力シート!$E37),加入原票②!S$53,1)</f>
        <v/>
      </c>
      <c r="T34" s="319" t="str">
        <f>+MID(ASC(入力シート!$E37),加入原票②!T$53,1)</f>
        <v/>
      </c>
      <c r="U34" s="319" t="str">
        <f>+MID(ASC(入力シート!$E37),加入原票②!U$53,1)</f>
        <v/>
      </c>
      <c r="V34" s="319" t="str">
        <f>+MID(ASC(入力シート!$E37),加入原票②!V$53,1)</f>
        <v/>
      </c>
      <c r="W34" s="319" t="str">
        <f>+MID(ASC(入力シート!$E37),加入原票②!W$53,1)</f>
        <v/>
      </c>
      <c r="X34" s="319" t="str">
        <f>+MID(ASC(入力シート!$E37),加入原票②!X$53,1)</f>
        <v/>
      </c>
      <c r="Y34" s="319" t="str">
        <f>+MID(ASC(入力シート!$E37),加入原票②!Y$53,1)</f>
        <v/>
      </c>
      <c r="Z34" s="323" t="str">
        <f>+MID(ASC(入力シート!$E37),加入原票②!Z$53,1)</f>
        <v/>
      </c>
      <c r="AA34" s="109"/>
      <c r="AB34" s="85"/>
      <c r="AC34" s="85"/>
      <c r="AD34" s="85"/>
      <c r="AE34" s="85"/>
      <c r="AF34" s="85"/>
      <c r="AG34" s="4"/>
      <c r="AH34" s="312" t="str">
        <f>IF(入力シート!G37="男",1,IF(入力シート!G37="女",2,""))</f>
        <v/>
      </c>
      <c r="AI34" s="179"/>
      <c r="AJ34" s="180"/>
      <c r="AK34" s="181"/>
      <c r="AL34" s="181"/>
      <c r="AM34" s="181"/>
      <c r="AN34" s="182"/>
      <c r="AO34" s="179"/>
      <c r="AP34" s="180"/>
      <c r="AQ34" s="181"/>
      <c r="AR34" s="181"/>
      <c r="AS34" s="181"/>
      <c r="AT34" s="182"/>
      <c r="AU34" s="36"/>
      <c r="AV34" s="42"/>
      <c r="AW34" s="110"/>
      <c r="AX34" s="110"/>
      <c r="AY34" s="111"/>
      <c r="AZ34" s="111"/>
      <c r="BA34" s="111"/>
      <c r="BB34" s="123"/>
    </row>
    <row r="35" spans="2:54" ht="9" customHeight="1" x14ac:dyDescent="0.15">
      <c r="B35" s="146"/>
      <c r="C35" s="148"/>
      <c r="D35" s="147"/>
      <c r="E35" s="149"/>
      <c r="F35" s="147"/>
      <c r="G35" s="147"/>
      <c r="H35" s="147"/>
      <c r="I35" s="148"/>
      <c r="J35" s="147"/>
      <c r="K35" s="147"/>
      <c r="L35" s="318" t="e">
        <f>+MID(入力シート!#REF!,加入原票②!L$53,1)</f>
        <v>#REF!</v>
      </c>
      <c r="M35" s="320" t="e">
        <f>+MID(入力シート!#REF!,加入原票②!M$53,1)</f>
        <v>#REF!</v>
      </c>
      <c r="N35" s="320" t="e">
        <f>+MID(入力シート!#REF!,加入原票②!N$53,1)</f>
        <v>#REF!</v>
      </c>
      <c r="O35" s="320" t="e">
        <f>+MID(入力シート!#REF!,加入原票②!O$53,1)</f>
        <v>#REF!</v>
      </c>
      <c r="P35" s="320" t="e">
        <f>+MID(入力シート!#REF!,加入原票②!P$53,1)</f>
        <v>#REF!</v>
      </c>
      <c r="Q35" s="320" t="e">
        <f>+MID(入力シート!#REF!,加入原票②!Q$53,1)</f>
        <v>#REF!</v>
      </c>
      <c r="R35" s="320" t="e">
        <f>+MID(入力シート!#REF!,加入原票②!R$53,1)</f>
        <v>#REF!</v>
      </c>
      <c r="S35" s="320" t="e">
        <f>+MID(入力シート!#REF!,加入原票②!S$53,1)</f>
        <v>#REF!</v>
      </c>
      <c r="T35" s="320" t="e">
        <f>+MID(入力シート!#REF!,加入原票②!T$53,1)</f>
        <v>#REF!</v>
      </c>
      <c r="U35" s="320" t="e">
        <f>+MID(入力シート!#REF!,加入原票②!U$53,1)</f>
        <v>#REF!</v>
      </c>
      <c r="V35" s="320" t="e">
        <f>+MID(入力シート!#REF!,加入原票②!V$53,1)</f>
        <v>#REF!</v>
      </c>
      <c r="W35" s="320" t="e">
        <f>+MID(入力シート!#REF!,加入原票②!W$53,1)</f>
        <v>#REF!</v>
      </c>
      <c r="X35" s="320" t="e">
        <f>+MID(入力シート!#REF!,加入原票②!X$53,1)</f>
        <v>#REF!</v>
      </c>
      <c r="Y35" s="320" t="e">
        <f>+MID(入力シート!#REF!,加入原票②!Y$53,1)</f>
        <v>#REF!</v>
      </c>
      <c r="Z35" s="324" t="e">
        <f>+MID(入力シート!#REF!,加入原票②!Z$53,1)</f>
        <v>#REF!</v>
      </c>
      <c r="AA35" s="6"/>
      <c r="AB35" s="6"/>
      <c r="AC35" s="147"/>
      <c r="AD35" s="7"/>
      <c r="AE35" s="147"/>
      <c r="AF35" s="147"/>
      <c r="AG35" s="147"/>
      <c r="AH35" s="312"/>
      <c r="AI35" s="183"/>
      <c r="AJ35" s="184"/>
      <c r="AK35" s="183"/>
      <c r="AL35" s="185"/>
      <c r="AM35" s="184"/>
      <c r="AN35" s="185"/>
      <c r="AO35" s="184"/>
      <c r="AP35" s="184"/>
      <c r="AQ35" s="183"/>
      <c r="AR35" s="185"/>
      <c r="AS35" s="184"/>
      <c r="AT35" s="184"/>
      <c r="AU35" s="33"/>
      <c r="AV35" s="39"/>
      <c r="AW35" s="5"/>
      <c r="AX35" s="5"/>
      <c r="AY35" s="151"/>
      <c r="AZ35" s="152"/>
      <c r="BA35" s="5"/>
      <c r="BB35" s="10"/>
    </row>
    <row r="36" spans="2:54" ht="11.25" customHeight="1" x14ac:dyDescent="0.15">
      <c r="B36" s="76"/>
      <c r="C36" s="77"/>
      <c r="D36" s="78"/>
      <c r="E36" s="79"/>
      <c r="F36" s="5"/>
      <c r="G36" s="78"/>
      <c r="H36" s="5"/>
      <c r="I36" s="77"/>
      <c r="J36" s="78"/>
      <c r="K36" s="5"/>
      <c r="L36" s="314" t="str">
        <f>+IF(入力シート!D37="","",入力シート!D37)</f>
        <v/>
      </c>
      <c r="M36" s="315"/>
      <c r="N36" s="315"/>
      <c r="O36" s="315"/>
      <c r="P36" s="315"/>
      <c r="Q36" s="315"/>
      <c r="R36" s="315"/>
      <c r="S36" s="315"/>
      <c r="T36" s="315"/>
      <c r="U36" s="315"/>
      <c r="V36" s="315"/>
      <c r="W36" s="315"/>
      <c r="X36" s="315"/>
      <c r="Y36" s="315"/>
      <c r="Z36" s="316"/>
      <c r="AA36" s="77"/>
      <c r="AB36" s="77"/>
      <c r="AC36" s="78"/>
      <c r="AD36" s="79"/>
      <c r="AE36" s="5"/>
      <c r="AF36" s="78"/>
      <c r="AG36" s="5"/>
      <c r="AH36" s="312"/>
      <c r="AI36" s="186"/>
      <c r="AJ36" s="187"/>
      <c r="AK36" s="188"/>
      <c r="AL36" s="189"/>
      <c r="AM36" s="190"/>
      <c r="AN36" s="191"/>
      <c r="AO36" s="192"/>
      <c r="AP36" s="190"/>
      <c r="AQ36" s="186"/>
      <c r="AR36" s="193"/>
      <c r="AS36" s="194"/>
      <c r="AT36" s="189"/>
      <c r="AU36" s="34"/>
      <c r="AV36" s="40"/>
      <c r="AW36" s="92"/>
      <c r="AX36" s="112"/>
      <c r="AY36" s="77"/>
      <c r="AZ36" s="113"/>
      <c r="BA36" s="114"/>
      <c r="BB36" s="10"/>
    </row>
    <row r="37" spans="2:54" ht="15" customHeight="1" x14ac:dyDescent="0.15">
      <c r="B37" s="80" t="str">
        <f>IF(LEN(入力シート!$C37)&lt;11-B$53,"",MID(入力シート!$C37,LEN(入力シート!$C37)-(10-B$53),1))</f>
        <v/>
      </c>
      <c r="C37" s="81" t="str">
        <f>IF(LEN(入力シート!$C37)&lt;11-C$53,"",MID(入力シート!$C37,LEN(入力シート!$C37)-(10-C$53),1))</f>
        <v/>
      </c>
      <c r="D37" s="144" t="str">
        <f>IF(LEN(入力シート!$C37)&lt;11-D$53,"",MID(入力シート!$C37,LEN(入力シート!$C37)-(10-D$53),1))</f>
        <v/>
      </c>
      <c r="E37" s="145" t="str">
        <f>IF(LEN(入力シート!$C37)&lt;11-E$53,"",MID(入力シート!$C37,LEN(入力シート!$C37)-(10-E$53),1))</f>
        <v/>
      </c>
      <c r="F37" s="82" t="str">
        <f>IF(LEN(入力シート!$C37)&lt;11-F$53,"",MID(入力シート!$C37,LEN(入力シート!$C37)-(10-F$53),1))</f>
        <v/>
      </c>
      <c r="G37" s="144" t="str">
        <f>IF(LEN(入力シート!$C37)&lt;11-G$53,"",MID(入力シート!$C37,LEN(入力シート!$C37)-(10-G$53),1))</f>
        <v/>
      </c>
      <c r="H37" s="83" t="str">
        <f>IF(LEN(入力シート!$C37)&lt;11-H$53,"",MID(入力シート!$C37,LEN(入力シート!$C37)-(10-H$53),1))</f>
        <v/>
      </c>
      <c r="I37" s="81" t="str">
        <f>IF(LEN(入力シート!$C37)&lt;11-I$53,"",MID(入力シート!$C37,LEN(入力シート!$C37)-(10-I$53),1))</f>
        <v/>
      </c>
      <c r="J37" s="144" t="str">
        <f>IF(LEN(入力シート!$C37)&lt;11-J$53,"",MID(入力シート!$C37,LEN(入力シート!$C37)-(10-J$53),1))</f>
        <v/>
      </c>
      <c r="K37" s="83" t="str">
        <f>IF(LEN(入力シート!$C37)&lt;11-K$53,"",MID(入力シート!$C37,LEN(入力シート!$C37)-(10-K$53),1))</f>
        <v/>
      </c>
      <c r="L37" s="314"/>
      <c r="M37" s="315"/>
      <c r="N37" s="315"/>
      <c r="O37" s="315"/>
      <c r="P37" s="315"/>
      <c r="Q37" s="315"/>
      <c r="R37" s="315"/>
      <c r="S37" s="315"/>
      <c r="T37" s="315"/>
      <c r="U37" s="315"/>
      <c r="V37" s="315"/>
      <c r="W37" s="315"/>
      <c r="X37" s="315"/>
      <c r="Y37" s="315"/>
      <c r="Z37" s="316"/>
      <c r="AA37" s="115" t="str">
        <f>IF(LEN(入力シート!$F37)&lt;8-AA$53,"",MID(入力シート!$F37,LEN(入力シート!$F37)-(7-AA$53),1))</f>
        <v/>
      </c>
      <c r="AB37" s="81" t="str">
        <f>IF(LEN(入力シート!$F37)&lt;8-AB$53,"",MID(入力シート!$F37,LEN(入力シート!$F37)-(7-AB$53),1))</f>
        <v/>
      </c>
      <c r="AC37" s="144" t="str">
        <f>IF(LEN(入力シート!$F37)&lt;8-AC$53,"",MID(入力シート!$F37,LEN(入力シート!$F37)-(7-AC$53),1))</f>
        <v/>
      </c>
      <c r="AD37" s="145" t="str">
        <f>IF(LEN(入力シート!$F37)&lt;8-AD$53,"",MID(入力シート!$F37,LEN(入力シート!$F37)-(7-AD$53),1))</f>
        <v/>
      </c>
      <c r="AE37" s="82" t="str">
        <f>IF(LEN(入力シート!$F37)&lt;8-AE$53,"",MID(入力シート!$F37,LEN(入力シート!$F37)-(7-AE$53),1))</f>
        <v/>
      </c>
      <c r="AF37" s="144" t="str">
        <f>IF(LEN(入力シート!$F37)&lt;8-AF$53,"",MID(入力シート!$F37,LEN(入力シート!$F37)-(7-AF$53),1))</f>
        <v/>
      </c>
      <c r="AG37" s="83" t="str">
        <f>IF(LEN(入力シート!$F37)&lt;8-AG$53,"",MID(入力シート!$F37,LEN(入力シート!$F37)-(7-AG$53),1))</f>
        <v/>
      </c>
      <c r="AH37" s="313"/>
      <c r="AI37" s="195" t="str">
        <f>+MID(入力シート!$H37,加入原票②!AI$53,1)</f>
        <v/>
      </c>
      <c r="AJ37" s="196" t="str">
        <f>+MID(入力シート!$H37,加入原票②!AJ$53,1)</f>
        <v/>
      </c>
      <c r="AK37" s="197" t="str">
        <f>+MID(入力シート!$H37,加入原票②!AK$53,1)</f>
        <v/>
      </c>
      <c r="AL37" s="198" t="str">
        <f>+MID(入力シート!$H37,加入原票②!AL$53,1)</f>
        <v/>
      </c>
      <c r="AM37" s="199" t="str">
        <f>+MID(入力シート!$H37,加入原票②!AM$53,1)</f>
        <v/>
      </c>
      <c r="AN37" s="200" t="str">
        <f>+MID(入力シート!$H37,加入原票②!AN$53,1)</f>
        <v/>
      </c>
      <c r="AO37" s="197" t="str">
        <f>+MID(入力シート!$I37,加入原票②!AO$53,1)</f>
        <v/>
      </c>
      <c r="AP37" s="199" t="str">
        <f>+MID(入力シート!$I37,加入原票②!AP$53,1)</f>
        <v/>
      </c>
      <c r="AQ37" s="195" t="str">
        <f>+MID(入力シート!$I37,加入原票②!AQ$53,1)</f>
        <v/>
      </c>
      <c r="AR37" s="200" t="str">
        <f>+MID(入力シート!$I37,加入原票②!AR$53,1)</f>
        <v/>
      </c>
      <c r="AS37" s="201" t="str">
        <f>+MID(入力シート!$I37,加入原票②!AS$53,1)</f>
        <v/>
      </c>
      <c r="AT37" s="198" t="str">
        <f>+MID(入力シート!$I37,加入原票②!AT$53,1)</f>
        <v/>
      </c>
      <c r="AU37" s="35">
        <v>2</v>
      </c>
      <c r="AV37" s="41">
        <v>0</v>
      </c>
      <c r="AW37" s="144" t="str">
        <f>+MID(入力シート!$J37,加入原票②!AW$53,1)</f>
        <v/>
      </c>
      <c r="AX37" s="83" t="str">
        <f>+MID(入力シート!$J37,加入原票②!AX$53,1)</f>
        <v/>
      </c>
      <c r="AY37" s="81" t="str">
        <f>+MID(入力シート!$J37,加入原票②!AY$53,1)</f>
        <v/>
      </c>
      <c r="AZ37" s="145" t="str">
        <f>+MID(入力シート!$J37,加入原票②!AZ$53,1)</f>
        <v/>
      </c>
      <c r="BA37" s="82" t="str">
        <f>+MID(入力シート!$J37,加入原票②!BA$53,1)</f>
        <v/>
      </c>
      <c r="BB37" s="124" t="str">
        <f>+MID(入力シート!$J37,加入原票②!BB$53,1)</f>
        <v/>
      </c>
    </row>
    <row r="38" spans="2:54" ht="8.25" customHeight="1" x14ac:dyDescent="0.15">
      <c r="B38" s="84"/>
      <c r="C38" s="85"/>
      <c r="D38" s="85"/>
      <c r="E38" s="85"/>
      <c r="F38" s="85"/>
      <c r="G38" s="85"/>
      <c r="H38" s="85"/>
      <c r="I38" s="85"/>
      <c r="J38" s="85"/>
      <c r="K38" s="85"/>
      <c r="L38" s="317" t="str">
        <f>+MID(ASC(入力シート!$E38),加入原票②!L$53,1)</f>
        <v/>
      </c>
      <c r="M38" s="319" t="str">
        <f>+MID(ASC(入力シート!$E38),加入原票②!M$53,1)</f>
        <v/>
      </c>
      <c r="N38" s="319" t="str">
        <f>+MID(ASC(入力シート!$E38),加入原票②!N$53,1)</f>
        <v/>
      </c>
      <c r="O38" s="319" t="str">
        <f>+MID(ASC(入力シート!$E38),加入原票②!O$53,1)</f>
        <v/>
      </c>
      <c r="P38" s="319" t="str">
        <f>+MID(ASC(入力シート!$E38),加入原票②!P$53,1)</f>
        <v/>
      </c>
      <c r="Q38" s="319" t="str">
        <f>+MID(ASC(入力シート!$E38),加入原票②!Q$53,1)</f>
        <v/>
      </c>
      <c r="R38" s="319" t="str">
        <f>+MID(ASC(入力シート!$E38),加入原票②!R$53,1)</f>
        <v/>
      </c>
      <c r="S38" s="319" t="str">
        <f>+MID(ASC(入力シート!$E38),加入原票②!S$53,1)</f>
        <v/>
      </c>
      <c r="T38" s="319" t="str">
        <f>+MID(ASC(入力シート!$E38),加入原票②!T$53,1)</f>
        <v/>
      </c>
      <c r="U38" s="319" t="str">
        <f>+MID(ASC(入力シート!$E38),加入原票②!U$53,1)</f>
        <v/>
      </c>
      <c r="V38" s="319" t="str">
        <f>+MID(ASC(入力シート!$E38),加入原票②!V$53,1)</f>
        <v/>
      </c>
      <c r="W38" s="319" t="str">
        <f>+MID(ASC(入力シート!$E38),加入原票②!W$53,1)</f>
        <v/>
      </c>
      <c r="X38" s="319" t="str">
        <f>+MID(ASC(入力シート!$E38),加入原票②!X$53,1)</f>
        <v/>
      </c>
      <c r="Y38" s="319" t="str">
        <f>+MID(ASC(入力シート!$E38),加入原票②!Y$53,1)</f>
        <v/>
      </c>
      <c r="Z38" s="323" t="str">
        <f>+MID(ASC(入力シート!$E38),加入原票②!Z$53,1)</f>
        <v/>
      </c>
      <c r="AA38" s="109"/>
      <c r="AB38" s="85"/>
      <c r="AC38" s="85"/>
      <c r="AD38" s="85"/>
      <c r="AE38" s="85"/>
      <c r="AF38" s="85"/>
      <c r="AG38" s="4"/>
      <c r="AH38" s="312" t="str">
        <f>IF(入力シート!G38="男",1,IF(入力シート!G38="女",2,""))</f>
        <v/>
      </c>
      <c r="AI38" s="179"/>
      <c r="AJ38" s="180"/>
      <c r="AK38" s="181"/>
      <c r="AL38" s="181"/>
      <c r="AM38" s="181"/>
      <c r="AN38" s="182"/>
      <c r="AO38" s="179"/>
      <c r="AP38" s="180"/>
      <c r="AQ38" s="181"/>
      <c r="AR38" s="181"/>
      <c r="AS38" s="181"/>
      <c r="AT38" s="182"/>
      <c r="AU38" s="36"/>
      <c r="AV38" s="42"/>
      <c r="AW38" s="110"/>
      <c r="AX38" s="110"/>
      <c r="AY38" s="111"/>
      <c r="AZ38" s="111"/>
      <c r="BA38" s="111"/>
      <c r="BB38" s="123"/>
    </row>
    <row r="39" spans="2:54" ht="9" customHeight="1" x14ac:dyDescent="0.15">
      <c r="B39" s="146"/>
      <c r="C39" s="148"/>
      <c r="D39" s="147"/>
      <c r="E39" s="149"/>
      <c r="F39" s="147"/>
      <c r="G39" s="147"/>
      <c r="H39" s="147"/>
      <c r="I39" s="148"/>
      <c r="J39" s="147"/>
      <c r="K39" s="147"/>
      <c r="L39" s="318" t="e">
        <f>+MID(入力シート!#REF!,加入原票②!L$53,1)</f>
        <v>#REF!</v>
      </c>
      <c r="M39" s="320" t="e">
        <f>+MID(入力シート!#REF!,加入原票②!M$53,1)</f>
        <v>#REF!</v>
      </c>
      <c r="N39" s="320" t="e">
        <f>+MID(入力シート!#REF!,加入原票②!N$53,1)</f>
        <v>#REF!</v>
      </c>
      <c r="O39" s="320" t="e">
        <f>+MID(入力シート!#REF!,加入原票②!O$53,1)</f>
        <v>#REF!</v>
      </c>
      <c r="P39" s="320" t="e">
        <f>+MID(入力シート!#REF!,加入原票②!P$53,1)</f>
        <v>#REF!</v>
      </c>
      <c r="Q39" s="320" t="e">
        <f>+MID(入力シート!#REF!,加入原票②!Q$53,1)</f>
        <v>#REF!</v>
      </c>
      <c r="R39" s="320" t="e">
        <f>+MID(入力シート!#REF!,加入原票②!R$53,1)</f>
        <v>#REF!</v>
      </c>
      <c r="S39" s="320" t="e">
        <f>+MID(入力シート!#REF!,加入原票②!S$53,1)</f>
        <v>#REF!</v>
      </c>
      <c r="T39" s="320" t="e">
        <f>+MID(入力シート!#REF!,加入原票②!T$53,1)</f>
        <v>#REF!</v>
      </c>
      <c r="U39" s="320" t="e">
        <f>+MID(入力シート!#REF!,加入原票②!U$53,1)</f>
        <v>#REF!</v>
      </c>
      <c r="V39" s="320" t="e">
        <f>+MID(入力シート!#REF!,加入原票②!V$53,1)</f>
        <v>#REF!</v>
      </c>
      <c r="W39" s="320" t="e">
        <f>+MID(入力シート!#REF!,加入原票②!W$53,1)</f>
        <v>#REF!</v>
      </c>
      <c r="X39" s="320" t="e">
        <f>+MID(入力シート!#REF!,加入原票②!X$53,1)</f>
        <v>#REF!</v>
      </c>
      <c r="Y39" s="320" t="e">
        <f>+MID(入力シート!#REF!,加入原票②!Y$53,1)</f>
        <v>#REF!</v>
      </c>
      <c r="Z39" s="324" t="e">
        <f>+MID(入力シート!#REF!,加入原票②!Z$53,1)</f>
        <v>#REF!</v>
      </c>
      <c r="AA39" s="6"/>
      <c r="AB39" s="6"/>
      <c r="AC39" s="147"/>
      <c r="AD39" s="7"/>
      <c r="AE39" s="147"/>
      <c r="AF39" s="147"/>
      <c r="AG39" s="147"/>
      <c r="AH39" s="312"/>
      <c r="AI39" s="183"/>
      <c r="AJ39" s="184"/>
      <c r="AK39" s="183"/>
      <c r="AL39" s="185"/>
      <c r="AM39" s="184"/>
      <c r="AN39" s="185"/>
      <c r="AO39" s="184"/>
      <c r="AP39" s="184"/>
      <c r="AQ39" s="183"/>
      <c r="AR39" s="185"/>
      <c r="AS39" s="184"/>
      <c r="AT39" s="184"/>
      <c r="AU39" s="33"/>
      <c r="AV39" s="39"/>
      <c r="AW39" s="5"/>
      <c r="AX39" s="5"/>
      <c r="AY39" s="151"/>
      <c r="AZ39" s="152"/>
      <c r="BA39" s="5"/>
      <c r="BB39" s="10"/>
    </row>
    <row r="40" spans="2:54" ht="11.25" customHeight="1" x14ac:dyDescent="0.15">
      <c r="B40" s="76"/>
      <c r="C40" s="77"/>
      <c r="D40" s="78"/>
      <c r="E40" s="79"/>
      <c r="F40" s="5"/>
      <c r="G40" s="78"/>
      <c r="H40" s="5"/>
      <c r="I40" s="77"/>
      <c r="J40" s="78"/>
      <c r="K40" s="5"/>
      <c r="L40" s="314" t="str">
        <f>+IF(入力シート!D38="","",入力シート!D38)</f>
        <v/>
      </c>
      <c r="M40" s="315"/>
      <c r="N40" s="315"/>
      <c r="O40" s="315"/>
      <c r="P40" s="315"/>
      <c r="Q40" s="315"/>
      <c r="R40" s="315"/>
      <c r="S40" s="315"/>
      <c r="T40" s="315"/>
      <c r="U40" s="315"/>
      <c r="V40" s="315"/>
      <c r="W40" s="315"/>
      <c r="X40" s="315"/>
      <c r="Y40" s="315"/>
      <c r="Z40" s="316"/>
      <c r="AA40" s="77"/>
      <c r="AB40" s="77"/>
      <c r="AC40" s="78"/>
      <c r="AD40" s="79"/>
      <c r="AE40" s="5"/>
      <c r="AF40" s="78"/>
      <c r="AG40" s="5"/>
      <c r="AH40" s="312"/>
      <c r="AI40" s="186"/>
      <c r="AJ40" s="187"/>
      <c r="AK40" s="188"/>
      <c r="AL40" s="189"/>
      <c r="AM40" s="190"/>
      <c r="AN40" s="191"/>
      <c r="AO40" s="192"/>
      <c r="AP40" s="190"/>
      <c r="AQ40" s="186"/>
      <c r="AR40" s="193"/>
      <c r="AS40" s="194"/>
      <c r="AT40" s="189"/>
      <c r="AU40" s="34"/>
      <c r="AV40" s="40"/>
      <c r="AW40" s="92"/>
      <c r="AX40" s="112"/>
      <c r="AY40" s="77"/>
      <c r="AZ40" s="113"/>
      <c r="BA40" s="114"/>
      <c r="BB40" s="10"/>
    </row>
    <row r="41" spans="2:54" ht="15" customHeight="1" x14ac:dyDescent="0.15">
      <c r="B41" s="80" t="str">
        <f>IF(LEN(入力シート!$C38)&lt;11-B$53,"",MID(入力シート!$C38,LEN(入力シート!$C38)-(10-B$53),1))</f>
        <v/>
      </c>
      <c r="C41" s="81" t="str">
        <f>IF(LEN(入力シート!$C38)&lt;11-C$53,"",MID(入力シート!$C38,LEN(入力シート!$C38)-(10-C$53),1))</f>
        <v/>
      </c>
      <c r="D41" s="144" t="str">
        <f>IF(LEN(入力シート!$C38)&lt;11-D$53,"",MID(入力シート!$C38,LEN(入力シート!$C38)-(10-D$53),1))</f>
        <v/>
      </c>
      <c r="E41" s="145" t="str">
        <f>IF(LEN(入力シート!$C38)&lt;11-E$53,"",MID(入力シート!$C38,LEN(入力シート!$C38)-(10-E$53),1))</f>
        <v/>
      </c>
      <c r="F41" s="82" t="str">
        <f>IF(LEN(入力シート!$C38)&lt;11-F$53,"",MID(入力シート!$C38,LEN(入力シート!$C38)-(10-F$53),1))</f>
        <v/>
      </c>
      <c r="G41" s="144" t="str">
        <f>IF(LEN(入力シート!$C38)&lt;11-G$53,"",MID(入力シート!$C38,LEN(入力シート!$C38)-(10-G$53),1))</f>
        <v/>
      </c>
      <c r="H41" s="83" t="str">
        <f>IF(LEN(入力シート!$C38)&lt;11-H$53,"",MID(入力シート!$C38,LEN(入力シート!$C38)-(10-H$53),1))</f>
        <v/>
      </c>
      <c r="I41" s="81" t="str">
        <f>IF(LEN(入力シート!$C38)&lt;11-I$53,"",MID(入力シート!$C38,LEN(入力シート!$C38)-(10-I$53),1))</f>
        <v/>
      </c>
      <c r="J41" s="144" t="str">
        <f>IF(LEN(入力シート!$C38)&lt;11-J$53,"",MID(入力シート!$C38,LEN(入力シート!$C38)-(10-J$53),1))</f>
        <v/>
      </c>
      <c r="K41" s="83" t="str">
        <f>IF(LEN(入力シート!$C38)&lt;11-K$53,"",MID(入力シート!$C38,LEN(入力シート!$C38)-(10-K$53),1))</f>
        <v/>
      </c>
      <c r="L41" s="314"/>
      <c r="M41" s="315"/>
      <c r="N41" s="315"/>
      <c r="O41" s="315"/>
      <c r="P41" s="315"/>
      <c r="Q41" s="315"/>
      <c r="R41" s="315"/>
      <c r="S41" s="315"/>
      <c r="T41" s="315"/>
      <c r="U41" s="315"/>
      <c r="V41" s="315"/>
      <c r="W41" s="315"/>
      <c r="X41" s="315"/>
      <c r="Y41" s="315"/>
      <c r="Z41" s="316"/>
      <c r="AA41" s="115" t="str">
        <f>IF(LEN(入力シート!$F38)&lt;8-AA$53,"",MID(入力シート!$F38,LEN(入力シート!$F38)-(7-AA$53),1))</f>
        <v/>
      </c>
      <c r="AB41" s="81" t="str">
        <f>IF(LEN(入力シート!$F38)&lt;8-AB$53,"",MID(入力シート!$F38,LEN(入力シート!$F38)-(7-AB$53),1))</f>
        <v/>
      </c>
      <c r="AC41" s="144" t="str">
        <f>IF(LEN(入力シート!$F38)&lt;8-AC$53,"",MID(入力シート!$F38,LEN(入力シート!$F38)-(7-AC$53),1))</f>
        <v/>
      </c>
      <c r="AD41" s="145" t="str">
        <f>IF(LEN(入力シート!$F38)&lt;8-AD$53,"",MID(入力シート!$F38,LEN(入力シート!$F38)-(7-AD$53),1))</f>
        <v/>
      </c>
      <c r="AE41" s="82" t="str">
        <f>IF(LEN(入力シート!$F38)&lt;8-AE$53,"",MID(入力シート!$F38,LEN(入力シート!$F38)-(7-AE$53),1))</f>
        <v/>
      </c>
      <c r="AF41" s="144" t="str">
        <f>IF(LEN(入力シート!$F38)&lt;8-AF$53,"",MID(入力シート!$F38,LEN(入力シート!$F38)-(7-AF$53),1))</f>
        <v/>
      </c>
      <c r="AG41" s="83" t="str">
        <f>IF(LEN(入力シート!$F38)&lt;8-AG$53,"",MID(入力シート!$F38,LEN(入力シート!$F38)-(7-AG$53),1))</f>
        <v/>
      </c>
      <c r="AH41" s="313"/>
      <c r="AI41" s="195" t="str">
        <f>+MID(入力シート!$H38,加入原票②!AI$53,1)</f>
        <v/>
      </c>
      <c r="AJ41" s="196" t="str">
        <f>+MID(入力シート!$H38,加入原票②!AJ$53,1)</f>
        <v/>
      </c>
      <c r="AK41" s="197" t="str">
        <f>+MID(入力シート!$H38,加入原票②!AK$53,1)</f>
        <v/>
      </c>
      <c r="AL41" s="198" t="str">
        <f>+MID(入力シート!$H38,加入原票②!AL$53,1)</f>
        <v/>
      </c>
      <c r="AM41" s="199" t="str">
        <f>+MID(入力シート!$H38,加入原票②!AM$53,1)</f>
        <v/>
      </c>
      <c r="AN41" s="200" t="str">
        <f>+MID(入力シート!$H38,加入原票②!AN$53,1)</f>
        <v/>
      </c>
      <c r="AO41" s="197" t="str">
        <f>+MID(入力シート!$I38,加入原票②!AO$53,1)</f>
        <v/>
      </c>
      <c r="AP41" s="199" t="str">
        <f>+MID(入力シート!$I38,加入原票②!AP$53,1)</f>
        <v/>
      </c>
      <c r="AQ41" s="195" t="str">
        <f>+MID(入力シート!$I38,加入原票②!AQ$53,1)</f>
        <v/>
      </c>
      <c r="AR41" s="200" t="str">
        <f>+MID(入力シート!$I38,加入原票②!AR$53,1)</f>
        <v/>
      </c>
      <c r="AS41" s="201" t="str">
        <f>+MID(入力シート!$I38,加入原票②!AS$53,1)</f>
        <v/>
      </c>
      <c r="AT41" s="198" t="str">
        <f>+MID(入力シート!$I38,加入原票②!AT$53,1)</f>
        <v/>
      </c>
      <c r="AU41" s="35">
        <v>2</v>
      </c>
      <c r="AV41" s="41">
        <v>0</v>
      </c>
      <c r="AW41" s="144" t="str">
        <f>+MID(入力シート!$J38,加入原票②!AW$53,1)</f>
        <v/>
      </c>
      <c r="AX41" s="83" t="str">
        <f>+MID(入力シート!$J38,加入原票②!AX$53,1)</f>
        <v/>
      </c>
      <c r="AY41" s="81" t="str">
        <f>+MID(入力シート!$J38,加入原票②!AY$53,1)</f>
        <v/>
      </c>
      <c r="AZ41" s="145" t="str">
        <f>+MID(入力シート!$J38,加入原票②!AZ$53,1)</f>
        <v/>
      </c>
      <c r="BA41" s="82" t="str">
        <f>+MID(入力シート!$J38,加入原票②!BA$53,1)</f>
        <v/>
      </c>
      <c r="BB41" s="124" t="str">
        <f>+MID(入力シート!$J38,加入原票②!BB$53,1)</f>
        <v/>
      </c>
    </row>
    <row r="42" spans="2:54" ht="8.25" customHeight="1" x14ac:dyDescent="0.15">
      <c r="B42" s="84"/>
      <c r="C42" s="85"/>
      <c r="D42" s="85"/>
      <c r="E42" s="85"/>
      <c r="F42" s="85"/>
      <c r="G42" s="85"/>
      <c r="H42" s="85"/>
      <c r="I42" s="85"/>
      <c r="J42" s="85"/>
      <c r="K42" s="85"/>
      <c r="L42" s="317" t="str">
        <f>+MID(ASC(入力シート!$E39),加入原票②!L$53,1)</f>
        <v/>
      </c>
      <c r="M42" s="319" t="str">
        <f>+MID(ASC(入力シート!$E39),加入原票②!M$53,1)</f>
        <v/>
      </c>
      <c r="N42" s="319" t="str">
        <f>+MID(ASC(入力シート!$E39),加入原票②!N$53,1)</f>
        <v/>
      </c>
      <c r="O42" s="319" t="str">
        <f>+MID(ASC(入力シート!$E39),加入原票②!O$53,1)</f>
        <v/>
      </c>
      <c r="P42" s="319" t="str">
        <f>+MID(ASC(入力シート!$E39),加入原票②!P$53,1)</f>
        <v/>
      </c>
      <c r="Q42" s="319" t="str">
        <f>+MID(ASC(入力シート!$E39),加入原票②!Q$53,1)</f>
        <v/>
      </c>
      <c r="R42" s="319" t="str">
        <f>+MID(ASC(入力シート!$E39),加入原票②!R$53,1)</f>
        <v/>
      </c>
      <c r="S42" s="319" t="str">
        <f>+MID(ASC(入力シート!$E39),加入原票②!S$53,1)</f>
        <v/>
      </c>
      <c r="T42" s="319" t="str">
        <f>+MID(ASC(入力シート!$E39),加入原票②!T$53,1)</f>
        <v/>
      </c>
      <c r="U42" s="319" t="str">
        <f>+MID(ASC(入力シート!$E39),加入原票②!U$53,1)</f>
        <v/>
      </c>
      <c r="V42" s="319" t="str">
        <f>+MID(ASC(入力シート!$E39),加入原票②!V$53,1)</f>
        <v/>
      </c>
      <c r="W42" s="319" t="str">
        <f>+MID(ASC(入力シート!$E39),加入原票②!W$53,1)</f>
        <v/>
      </c>
      <c r="X42" s="319" t="str">
        <f>+MID(ASC(入力シート!$E39),加入原票②!X$53,1)</f>
        <v/>
      </c>
      <c r="Y42" s="319" t="str">
        <f>+MID(ASC(入力シート!$E39),加入原票②!Y$53,1)</f>
        <v/>
      </c>
      <c r="Z42" s="323" t="str">
        <f>+MID(ASC(入力シート!$E39),加入原票②!Z$53,1)</f>
        <v/>
      </c>
      <c r="AA42" s="109"/>
      <c r="AB42" s="85"/>
      <c r="AC42" s="85"/>
      <c r="AD42" s="85"/>
      <c r="AE42" s="85"/>
      <c r="AF42" s="85"/>
      <c r="AG42" s="4"/>
      <c r="AH42" s="312" t="str">
        <f>IF(入力シート!G39="男",1,IF(入力シート!G39="女",2,""))</f>
        <v/>
      </c>
      <c r="AI42" s="179"/>
      <c r="AJ42" s="180"/>
      <c r="AK42" s="181"/>
      <c r="AL42" s="181"/>
      <c r="AM42" s="181"/>
      <c r="AN42" s="182"/>
      <c r="AO42" s="179"/>
      <c r="AP42" s="180"/>
      <c r="AQ42" s="181"/>
      <c r="AR42" s="181"/>
      <c r="AS42" s="181"/>
      <c r="AT42" s="182"/>
      <c r="AU42" s="36"/>
      <c r="AV42" s="42"/>
      <c r="AW42" s="110"/>
      <c r="AX42" s="110"/>
      <c r="AY42" s="111"/>
      <c r="AZ42" s="111"/>
      <c r="BA42" s="111"/>
      <c r="BB42" s="123"/>
    </row>
    <row r="43" spans="2:54" ht="9" customHeight="1" x14ac:dyDescent="0.15">
      <c r="B43" s="146"/>
      <c r="C43" s="148"/>
      <c r="D43" s="147"/>
      <c r="E43" s="149"/>
      <c r="F43" s="147"/>
      <c r="G43" s="147"/>
      <c r="H43" s="147"/>
      <c r="I43" s="148"/>
      <c r="J43" s="147"/>
      <c r="K43" s="147"/>
      <c r="L43" s="318" t="e">
        <f>+MID(入力シート!#REF!,加入原票②!L$53,1)</f>
        <v>#REF!</v>
      </c>
      <c r="M43" s="320" t="e">
        <f>+MID(入力シート!#REF!,加入原票②!M$53,1)</f>
        <v>#REF!</v>
      </c>
      <c r="N43" s="320" t="e">
        <f>+MID(入力シート!#REF!,加入原票②!N$53,1)</f>
        <v>#REF!</v>
      </c>
      <c r="O43" s="320" t="e">
        <f>+MID(入力シート!#REF!,加入原票②!O$53,1)</f>
        <v>#REF!</v>
      </c>
      <c r="P43" s="320" t="e">
        <f>+MID(入力シート!#REF!,加入原票②!P$53,1)</f>
        <v>#REF!</v>
      </c>
      <c r="Q43" s="320" t="e">
        <f>+MID(入力シート!#REF!,加入原票②!Q$53,1)</f>
        <v>#REF!</v>
      </c>
      <c r="R43" s="320" t="e">
        <f>+MID(入力シート!#REF!,加入原票②!R$53,1)</f>
        <v>#REF!</v>
      </c>
      <c r="S43" s="320" t="e">
        <f>+MID(入力シート!#REF!,加入原票②!S$53,1)</f>
        <v>#REF!</v>
      </c>
      <c r="T43" s="320" t="e">
        <f>+MID(入力シート!#REF!,加入原票②!T$53,1)</f>
        <v>#REF!</v>
      </c>
      <c r="U43" s="320" t="e">
        <f>+MID(入力シート!#REF!,加入原票②!U$53,1)</f>
        <v>#REF!</v>
      </c>
      <c r="V43" s="320" t="e">
        <f>+MID(入力シート!#REF!,加入原票②!V$53,1)</f>
        <v>#REF!</v>
      </c>
      <c r="W43" s="320" t="e">
        <f>+MID(入力シート!#REF!,加入原票②!W$53,1)</f>
        <v>#REF!</v>
      </c>
      <c r="X43" s="320" t="e">
        <f>+MID(入力シート!#REF!,加入原票②!X$53,1)</f>
        <v>#REF!</v>
      </c>
      <c r="Y43" s="320" t="e">
        <f>+MID(入力シート!#REF!,加入原票②!Y$53,1)</f>
        <v>#REF!</v>
      </c>
      <c r="Z43" s="324" t="e">
        <f>+MID(入力シート!#REF!,加入原票②!Z$53,1)</f>
        <v>#REF!</v>
      </c>
      <c r="AA43" s="6"/>
      <c r="AB43" s="6"/>
      <c r="AC43" s="147"/>
      <c r="AD43" s="7"/>
      <c r="AE43" s="147"/>
      <c r="AF43" s="147"/>
      <c r="AG43" s="147"/>
      <c r="AH43" s="312"/>
      <c r="AI43" s="183"/>
      <c r="AJ43" s="184"/>
      <c r="AK43" s="183"/>
      <c r="AL43" s="185"/>
      <c r="AM43" s="184"/>
      <c r="AN43" s="185"/>
      <c r="AO43" s="184"/>
      <c r="AP43" s="184"/>
      <c r="AQ43" s="183"/>
      <c r="AR43" s="185"/>
      <c r="AS43" s="184"/>
      <c r="AT43" s="184"/>
      <c r="AU43" s="33"/>
      <c r="AV43" s="39"/>
      <c r="AW43" s="5"/>
      <c r="AX43" s="5"/>
      <c r="AY43" s="151"/>
      <c r="AZ43" s="152"/>
      <c r="BA43" s="5"/>
      <c r="BB43" s="10"/>
    </row>
    <row r="44" spans="2:54" ht="11.25" customHeight="1" x14ac:dyDescent="0.15">
      <c r="B44" s="76"/>
      <c r="C44" s="77"/>
      <c r="D44" s="78"/>
      <c r="E44" s="79"/>
      <c r="F44" s="5"/>
      <c r="G44" s="78"/>
      <c r="H44" s="5"/>
      <c r="I44" s="77"/>
      <c r="J44" s="78"/>
      <c r="K44" s="5"/>
      <c r="L44" s="314" t="str">
        <f>+IF(入力シート!D39="","",入力シート!D39)</f>
        <v/>
      </c>
      <c r="M44" s="315"/>
      <c r="N44" s="315"/>
      <c r="O44" s="315"/>
      <c r="P44" s="315"/>
      <c r="Q44" s="315"/>
      <c r="R44" s="315"/>
      <c r="S44" s="315"/>
      <c r="T44" s="315"/>
      <c r="U44" s="315"/>
      <c r="V44" s="315"/>
      <c r="W44" s="315"/>
      <c r="X44" s="315"/>
      <c r="Y44" s="315"/>
      <c r="Z44" s="316"/>
      <c r="AA44" s="77"/>
      <c r="AB44" s="77"/>
      <c r="AC44" s="78"/>
      <c r="AD44" s="79"/>
      <c r="AE44" s="5"/>
      <c r="AF44" s="78"/>
      <c r="AG44" s="5"/>
      <c r="AH44" s="312"/>
      <c r="AI44" s="186"/>
      <c r="AJ44" s="187"/>
      <c r="AK44" s="188"/>
      <c r="AL44" s="189"/>
      <c r="AM44" s="190"/>
      <c r="AN44" s="191"/>
      <c r="AO44" s="192"/>
      <c r="AP44" s="190"/>
      <c r="AQ44" s="186"/>
      <c r="AR44" s="193"/>
      <c r="AS44" s="194"/>
      <c r="AT44" s="189"/>
      <c r="AU44" s="34"/>
      <c r="AV44" s="40"/>
      <c r="AW44" s="92"/>
      <c r="AX44" s="112"/>
      <c r="AY44" s="77"/>
      <c r="AZ44" s="113"/>
      <c r="BA44" s="114"/>
      <c r="BB44" s="10"/>
    </row>
    <row r="45" spans="2:54" ht="15" customHeight="1" x14ac:dyDescent="0.15">
      <c r="B45" s="80" t="str">
        <f>IF(LEN(入力シート!$C39)&lt;11-B$53,"",MID(入力シート!$C39,LEN(入力シート!$C39)-(10-B$53),1))</f>
        <v/>
      </c>
      <c r="C45" s="81" t="str">
        <f>IF(LEN(入力シート!$C39)&lt;11-C$53,"",MID(入力シート!$C39,LEN(入力シート!$C39)-(10-C$53),1))</f>
        <v/>
      </c>
      <c r="D45" s="144" t="str">
        <f>IF(LEN(入力シート!$C39)&lt;11-D$53,"",MID(入力シート!$C39,LEN(入力シート!$C39)-(10-D$53),1))</f>
        <v/>
      </c>
      <c r="E45" s="145" t="str">
        <f>IF(LEN(入力シート!$C39)&lt;11-E$53,"",MID(入力シート!$C39,LEN(入力シート!$C39)-(10-E$53),1))</f>
        <v/>
      </c>
      <c r="F45" s="82" t="str">
        <f>IF(LEN(入力シート!$C39)&lt;11-F$53,"",MID(入力シート!$C39,LEN(入力シート!$C39)-(10-F$53),1))</f>
        <v/>
      </c>
      <c r="G45" s="144" t="str">
        <f>IF(LEN(入力シート!$C39)&lt;11-G$53,"",MID(入力シート!$C39,LEN(入力シート!$C39)-(10-G$53),1))</f>
        <v/>
      </c>
      <c r="H45" s="83" t="str">
        <f>IF(LEN(入力シート!$C39)&lt;11-H$53,"",MID(入力シート!$C39,LEN(入力シート!$C39)-(10-H$53),1))</f>
        <v/>
      </c>
      <c r="I45" s="81" t="str">
        <f>IF(LEN(入力シート!$C39)&lt;11-I$53,"",MID(入力シート!$C39,LEN(入力シート!$C39)-(10-I$53),1))</f>
        <v/>
      </c>
      <c r="J45" s="144" t="str">
        <f>IF(LEN(入力シート!$C39)&lt;11-J$53,"",MID(入力シート!$C39,LEN(入力シート!$C39)-(10-J$53),1))</f>
        <v/>
      </c>
      <c r="K45" s="83" t="str">
        <f>IF(LEN(入力シート!$C39)&lt;11-K$53,"",MID(入力シート!$C39,LEN(入力シート!$C39)-(10-K$53),1))</f>
        <v/>
      </c>
      <c r="L45" s="314"/>
      <c r="M45" s="315"/>
      <c r="N45" s="315"/>
      <c r="O45" s="315"/>
      <c r="P45" s="315"/>
      <c r="Q45" s="315"/>
      <c r="R45" s="315"/>
      <c r="S45" s="315"/>
      <c r="T45" s="315"/>
      <c r="U45" s="315"/>
      <c r="V45" s="315"/>
      <c r="W45" s="315"/>
      <c r="X45" s="315"/>
      <c r="Y45" s="315"/>
      <c r="Z45" s="316"/>
      <c r="AA45" s="115" t="str">
        <f>IF(LEN(入力シート!$F39)&lt;8-AA$53,"",MID(入力シート!$F39,LEN(入力シート!$F39)-(7-AA$53),1))</f>
        <v/>
      </c>
      <c r="AB45" s="81" t="str">
        <f>IF(LEN(入力シート!$F39)&lt;8-AB$53,"",MID(入力シート!$F39,LEN(入力シート!$F39)-(7-AB$53),1))</f>
        <v/>
      </c>
      <c r="AC45" s="144" t="str">
        <f>IF(LEN(入力シート!$F39)&lt;8-AC$53,"",MID(入力シート!$F39,LEN(入力シート!$F39)-(7-AC$53),1))</f>
        <v/>
      </c>
      <c r="AD45" s="145" t="str">
        <f>IF(LEN(入力シート!$F39)&lt;8-AD$53,"",MID(入力シート!$F39,LEN(入力シート!$F39)-(7-AD$53),1))</f>
        <v/>
      </c>
      <c r="AE45" s="82" t="str">
        <f>IF(LEN(入力シート!$F39)&lt;8-AE$53,"",MID(入力シート!$F39,LEN(入力シート!$F39)-(7-AE$53),1))</f>
        <v/>
      </c>
      <c r="AF45" s="144" t="str">
        <f>IF(LEN(入力シート!$F39)&lt;8-AF$53,"",MID(入力シート!$F39,LEN(入力シート!$F39)-(7-AF$53),1))</f>
        <v/>
      </c>
      <c r="AG45" s="83" t="str">
        <f>IF(LEN(入力シート!$F39)&lt;8-AG$53,"",MID(入力シート!$F39,LEN(入力シート!$F39)-(7-AG$53),1))</f>
        <v/>
      </c>
      <c r="AH45" s="313"/>
      <c r="AI45" s="195" t="str">
        <f>+MID(入力シート!$H39,加入原票②!AI$53,1)</f>
        <v/>
      </c>
      <c r="AJ45" s="196" t="str">
        <f>+MID(入力シート!$H39,加入原票②!AJ$53,1)</f>
        <v/>
      </c>
      <c r="AK45" s="197" t="str">
        <f>+MID(入力シート!$H39,加入原票②!AK$53,1)</f>
        <v/>
      </c>
      <c r="AL45" s="198" t="str">
        <f>+MID(入力シート!$H39,加入原票②!AL$53,1)</f>
        <v/>
      </c>
      <c r="AM45" s="199" t="str">
        <f>+MID(入力シート!$H39,加入原票②!AM$53,1)</f>
        <v/>
      </c>
      <c r="AN45" s="200" t="str">
        <f>+MID(入力シート!$H39,加入原票②!AN$53,1)</f>
        <v/>
      </c>
      <c r="AO45" s="197" t="str">
        <f>+MID(入力シート!$I39,加入原票②!AO$53,1)</f>
        <v/>
      </c>
      <c r="AP45" s="199" t="str">
        <f>+MID(入力シート!$I39,加入原票②!AP$53,1)</f>
        <v/>
      </c>
      <c r="AQ45" s="195" t="str">
        <f>+MID(入力シート!$I39,加入原票②!AQ$53,1)</f>
        <v/>
      </c>
      <c r="AR45" s="200" t="str">
        <f>+MID(入力シート!$I39,加入原票②!AR$53,1)</f>
        <v/>
      </c>
      <c r="AS45" s="201" t="str">
        <f>+MID(入力シート!$I39,加入原票②!AS$53,1)</f>
        <v/>
      </c>
      <c r="AT45" s="198" t="str">
        <f>+MID(入力シート!$I39,加入原票②!AT$53,1)</f>
        <v/>
      </c>
      <c r="AU45" s="35">
        <v>2</v>
      </c>
      <c r="AV45" s="41">
        <v>0</v>
      </c>
      <c r="AW45" s="144" t="str">
        <f>+MID(入力シート!$J39,加入原票②!AW$53,1)</f>
        <v/>
      </c>
      <c r="AX45" s="83" t="str">
        <f>+MID(入力シート!$J39,加入原票②!AX$53,1)</f>
        <v/>
      </c>
      <c r="AY45" s="81" t="str">
        <f>+MID(入力シート!$J39,加入原票②!AY$53,1)</f>
        <v/>
      </c>
      <c r="AZ45" s="145" t="str">
        <f>+MID(入力シート!$J39,加入原票②!AZ$53,1)</f>
        <v/>
      </c>
      <c r="BA45" s="82" t="str">
        <f>+MID(入力シート!$J39,加入原票②!BA$53,1)</f>
        <v/>
      </c>
      <c r="BB45" s="124" t="str">
        <f>+MID(入力シート!$J39,加入原票②!BB$53,1)</f>
        <v/>
      </c>
    </row>
    <row r="46" spans="2:54" ht="8.25" customHeight="1" x14ac:dyDescent="0.15">
      <c r="B46" s="84"/>
      <c r="C46" s="85"/>
      <c r="D46" s="85"/>
      <c r="E46" s="85"/>
      <c r="F46" s="85"/>
      <c r="G46" s="85"/>
      <c r="H46" s="85"/>
      <c r="I46" s="85"/>
      <c r="J46" s="85"/>
      <c r="K46" s="85"/>
      <c r="L46" s="317" t="str">
        <f>+MID(ASC(入力シート!$E40),加入原票②!L$53,1)</f>
        <v/>
      </c>
      <c r="M46" s="319" t="str">
        <f>+MID(ASC(入力シート!$E40),加入原票②!M$53,1)</f>
        <v/>
      </c>
      <c r="N46" s="319" t="str">
        <f>+MID(ASC(入力シート!$E40),加入原票②!N$53,1)</f>
        <v/>
      </c>
      <c r="O46" s="319" t="str">
        <f>+MID(ASC(入力シート!$E40),加入原票②!O$53,1)</f>
        <v/>
      </c>
      <c r="P46" s="319" t="str">
        <f>+MID(ASC(入力シート!$E40),加入原票②!P$53,1)</f>
        <v/>
      </c>
      <c r="Q46" s="319" t="str">
        <f>+MID(ASC(入力シート!$E40),加入原票②!Q$53,1)</f>
        <v/>
      </c>
      <c r="R46" s="319" t="str">
        <f>+MID(ASC(入力シート!$E40),加入原票②!R$53,1)</f>
        <v/>
      </c>
      <c r="S46" s="319" t="str">
        <f>+MID(ASC(入力シート!$E40),加入原票②!S$53,1)</f>
        <v/>
      </c>
      <c r="T46" s="319" t="str">
        <f>+MID(ASC(入力シート!$E40),加入原票②!T$53,1)</f>
        <v/>
      </c>
      <c r="U46" s="319" t="str">
        <f>+MID(ASC(入力シート!$E40),加入原票②!U$53,1)</f>
        <v/>
      </c>
      <c r="V46" s="319" t="str">
        <f>+MID(ASC(入力シート!$E40),加入原票②!V$53,1)</f>
        <v/>
      </c>
      <c r="W46" s="319" t="str">
        <f>+MID(ASC(入力シート!$E40),加入原票②!W$53,1)</f>
        <v/>
      </c>
      <c r="X46" s="319" t="str">
        <f>+MID(ASC(入力シート!$E40),加入原票②!X$53,1)</f>
        <v/>
      </c>
      <c r="Y46" s="319" t="str">
        <f>+MID(ASC(入力シート!$E40),加入原票②!Y$53,1)</f>
        <v/>
      </c>
      <c r="Z46" s="323" t="str">
        <f>+MID(ASC(入力シート!$E40),加入原票②!Z$53,1)</f>
        <v/>
      </c>
      <c r="AA46" s="109"/>
      <c r="AB46" s="85"/>
      <c r="AC46" s="85"/>
      <c r="AD46" s="85"/>
      <c r="AE46" s="85"/>
      <c r="AF46" s="85"/>
      <c r="AG46" s="4"/>
      <c r="AH46" s="312" t="str">
        <f>IF(入力シート!G40="男",1,IF(入力シート!G40="女",2,""))</f>
        <v/>
      </c>
      <c r="AI46" s="179"/>
      <c r="AJ46" s="180"/>
      <c r="AK46" s="181"/>
      <c r="AL46" s="181"/>
      <c r="AM46" s="181"/>
      <c r="AN46" s="182"/>
      <c r="AO46" s="179"/>
      <c r="AP46" s="180"/>
      <c r="AQ46" s="181"/>
      <c r="AR46" s="181"/>
      <c r="AS46" s="181"/>
      <c r="AT46" s="182"/>
      <c r="AU46" s="36"/>
      <c r="AV46" s="42"/>
      <c r="AW46" s="110"/>
      <c r="AX46" s="110"/>
      <c r="AY46" s="111"/>
      <c r="AZ46" s="111"/>
      <c r="BA46" s="111"/>
      <c r="BB46" s="123"/>
    </row>
    <row r="47" spans="2:54" ht="9" customHeight="1" x14ac:dyDescent="0.15">
      <c r="B47" s="146"/>
      <c r="C47" s="148"/>
      <c r="D47" s="147"/>
      <c r="E47" s="149"/>
      <c r="F47" s="147"/>
      <c r="G47" s="147"/>
      <c r="H47" s="147"/>
      <c r="I47" s="148"/>
      <c r="J47" s="147"/>
      <c r="K47" s="147"/>
      <c r="L47" s="318" t="e">
        <f>+MID(入力シート!#REF!,加入原票②!L$53,1)</f>
        <v>#REF!</v>
      </c>
      <c r="M47" s="320" t="e">
        <f>+MID(入力シート!#REF!,加入原票②!M$53,1)</f>
        <v>#REF!</v>
      </c>
      <c r="N47" s="320" t="e">
        <f>+MID(入力シート!#REF!,加入原票②!N$53,1)</f>
        <v>#REF!</v>
      </c>
      <c r="O47" s="320" t="e">
        <f>+MID(入力シート!#REF!,加入原票②!O$53,1)</f>
        <v>#REF!</v>
      </c>
      <c r="P47" s="320" t="e">
        <f>+MID(入力シート!#REF!,加入原票②!P$53,1)</f>
        <v>#REF!</v>
      </c>
      <c r="Q47" s="320" t="e">
        <f>+MID(入力シート!#REF!,加入原票②!Q$53,1)</f>
        <v>#REF!</v>
      </c>
      <c r="R47" s="320" t="e">
        <f>+MID(入力シート!#REF!,加入原票②!R$53,1)</f>
        <v>#REF!</v>
      </c>
      <c r="S47" s="320" t="e">
        <f>+MID(入力シート!#REF!,加入原票②!S$53,1)</f>
        <v>#REF!</v>
      </c>
      <c r="T47" s="320" t="e">
        <f>+MID(入力シート!#REF!,加入原票②!T$53,1)</f>
        <v>#REF!</v>
      </c>
      <c r="U47" s="320" t="e">
        <f>+MID(入力シート!#REF!,加入原票②!U$53,1)</f>
        <v>#REF!</v>
      </c>
      <c r="V47" s="320" t="e">
        <f>+MID(入力シート!#REF!,加入原票②!V$53,1)</f>
        <v>#REF!</v>
      </c>
      <c r="W47" s="320" t="e">
        <f>+MID(入力シート!#REF!,加入原票②!W$53,1)</f>
        <v>#REF!</v>
      </c>
      <c r="X47" s="320" t="e">
        <f>+MID(入力シート!#REF!,加入原票②!X$53,1)</f>
        <v>#REF!</v>
      </c>
      <c r="Y47" s="320" t="e">
        <f>+MID(入力シート!#REF!,加入原票②!Y$53,1)</f>
        <v>#REF!</v>
      </c>
      <c r="Z47" s="324" t="e">
        <f>+MID(入力シート!#REF!,加入原票②!Z$53,1)</f>
        <v>#REF!</v>
      </c>
      <c r="AA47" s="6"/>
      <c r="AB47" s="6"/>
      <c r="AC47" s="147"/>
      <c r="AD47" s="7"/>
      <c r="AE47" s="147"/>
      <c r="AF47" s="147"/>
      <c r="AG47" s="147"/>
      <c r="AH47" s="312"/>
      <c r="AI47" s="183"/>
      <c r="AJ47" s="184"/>
      <c r="AK47" s="183"/>
      <c r="AL47" s="185"/>
      <c r="AM47" s="184"/>
      <c r="AN47" s="185"/>
      <c r="AO47" s="184"/>
      <c r="AP47" s="184"/>
      <c r="AQ47" s="183"/>
      <c r="AR47" s="185"/>
      <c r="AS47" s="184"/>
      <c r="AT47" s="184"/>
      <c r="AU47" s="33"/>
      <c r="AV47" s="39"/>
      <c r="AW47" s="5"/>
      <c r="AX47" s="5"/>
      <c r="AY47" s="151"/>
      <c r="AZ47" s="152"/>
      <c r="BA47" s="5"/>
      <c r="BB47" s="10"/>
    </row>
    <row r="48" spans="2:54" ht="11.25" customHeight="1" x14ac:dyDescent="0.15">
      <c r="B48" s="76"/>
      <c r="C48" s="77"/>
      <c r="D48" s="78"/>
      <c r="E48" s="79"/>
      <c r="F48" s="5"/>
      <c r="G48" s="78"/>
      <c r="H48" s="5"/>
      <c r="I48" s="77"/>
      <c r="J48" s="78"/>
      <c r="K48" s="5"/>
      <c r="L48" s="314" t="str">
        <f>+IF(入力シート!D40="","",入力シート!D40)</f>
        <v/>
      </c>
      <c r="M48" s="315"/>
      <c r="N48" s="315"/>
      <c r="O48" s="315"/>
      <c r="P48" s="315"/>
      <c r="Q48" s="315"/>
      <c r="R48" s="315"/>
      <c r="S48" s="315"/>
      <c r="T48" s="315"/>
      <c r="U48" s="315"/>
      <c r="V48" s="315"/>
      <c r="W48" s="315"/>
      <c r="X48" s="315"/>
      <c r="Y48" s="315"/>
      <c r="Z48" s="316"/>
      <c r="AA48" s="77"/>
      <c r="AB48" s="77"/>
      <c r="AC48" s="78"/>
      <c r="AD48" s="79"/>
      <c r="AE48" s="5"/>
      <c r="AF48" s="78"/>
      <c r="AG48" s="5"/>
      <c r="AH48" s="312"/>
      <c r="AI48" s="186"/>
      <c r="AJ48" s="187"/>
      <c r="AK48" s="188"/>
      <c r="AL48" s="189"/>
      <c r="AM48" s="190"/>
      <c r="AN48" s="191"/>
      <c r="AO48" s="192"/>
      <c r="AP48" s="190"/>
      <c r="AQ48" s="186"/>
      <c r="AR48" s="193"/>
      <c r="AS48" s="194"/>
      <c r="AT48" s="189"/>
      <c r="AU48" s="34"/>
      <c r="AV48" s="40"/>
      <c r="AW48" s="92"/>
      <c r="AX48" s="112"/>
      <c r="AY48" s="77"/>
      <c r="AZ48" s="113"/>
      <c r="BA48" s="114"/>
      <c r="BB48" s="10"/>
    </row>
    <row r="49" spans="1:55" ht="15" customHeight="1" thickBot="1" x14ac:dyDescent="0.2">
      <c r="A49" s="12">
        <v>10</v>
      </c>
      <c r="B49" s="86" t="str">
        <f>IF(LEN(入力シート!$C40)&lt;11-B$53,"",MID(入力シート!$C40,LEN(入力シート!$C40)-(10-B$53),1))</f>
        <v/>
      </c>
      <c r="C49" s="87" t="str">
        <f>IF(LEN(入力シート!$C40)&lt;11-C$53,"",MID(入力シート!$C40,LEN(入力シート!$C40)-(10-C$53),1))</f>
        <v/>
      </c>
      <c r="D49" s="88" t="str">
        <f>IF(LEN(入力シート!$C40)&lt;11-D$53,"",MID(入力シート!$C40,LEN(入力シート!$C40)-(10-D$53),1))</f>
        <v/>
      </c>
      <c r="E49" s="89" t="str">
        <f>IF(LEN(入力シート!$C40)&lt;11-E$53,"",MID(入力シート!$C40,LEN(入力シート!$C40)-(10-E$53),1))</f>
        <v/>
      </c>
      <c r="F49" s="90" t="str">
        <f>IF(LEN(入力シート!$C40)&lt;11-F$53,"",MID(入力シート!$C40,LEN(入力シート!$C40)-(10-F$53),1))</f>
        <v/>
      </c>
      <c r="G49" s="88" t="str">
        <f>IF(LEN(入力シート!$C40)&lt;11-G$53,"",MID(入力シート!$C40,LEN(入力シート!$C40)-(10-G$53),1))</f>
        <v/>
      </c>
      <c r="H49" s="91" t="str">
        <f>IF(LEN(入力シート!$C40)&lt;11-H$53,"",MID(入力シート!$C40,LEN(入力シート!$C40)-(10-H$53),1))</f>
        <v/>
      </c>
      <c r="I49" s="87" t="str">
        <f>IF(LEN(入力シート!$C40)&lt;11-I$53,"",MID(入力シート!$C40,LEN(入力シート!$C40)-(10-I$53),1))</f>
        <v/>
      </c>
      <c r="J49" s="88" t="str">
        <f>IF(LEN(入力シート!$C40)&lt;11-J$53,"",MID(入力シート!$C40,LEN(入力シート!$C40)-(10-J$53),1))</f>
        <v/>
      </c>
      <c r="K49" s="91" t="str">
        <f>IF(LEN(入力シート!$C40)&lt;11-K$53,"",MID(入力シート!$C40,LEN(入力シート!$C40)-(10-K$53),1))</f>
        <v/>
      </c>
      <c r="L49" s="326"/>
      <c r="M49" s="327"/>
      <c r="N49" s="327"/>
      <c r="O49" s="327"/>
      <c r="P49" s="327"/>
      <c r="Q49" s="327"/>
      <c r="R49" s="327"/>
      <c r="S49" s="327"/>
      <c r="T49" s="327"/>
      <c r="U49" s="327"/>
      <c r="V49" s="327"/>
      <c r="W49" s="327"/>
      <c r="X49" s="327"/>
      <c r="Y49" s="327"/>
      <c r="Z49" s="328"/>
      <c r="AA49" s="116" t="str">
        <f>IF(LEN(入力シート!$F40)&lt;8-AA$53,"",MID(入力シート!$F40,LEN(入力シート!$F40)-(7-AA$53),1))</f>
        <v/>
      </c>
      <c r="AB49" s="87" t="str">
        <f>IF(LEN(入力シート!$F40)&lt;8-AB$53,"",MID(入力シート!$F40,LEN(入力シート!$F40)-(7-AB$53),1))</f>
        <v/>
      </c>
      <c r="AC49" s="88" t="str">
        <f>IF(LEN(入力シート!$F40)&lt;8-AC$53,"",MID(入力シート!$F40,LEN(入力シート!$F40)-(7-AC$53),1))</f>
        <v/>
      </c>
      <c r="AD49" s="89" t="str">
        <f>IF(LEN(入力シート!$F40)&lt;8-AD$53,"",MID(入力シート!$F40,LEN(入力シート!$F40)-(7-AD$53),1))</f>
        <v/>
      </c>
      <c r="AE49" s="90" t="str">
        <f>IF(LEN(入力シート!$F40)&lt;8-AE$53,"",MID(入力シート!$F40,LEN(入力シート!$F40)-(7-AE$53),1))</f>
        <v/>
      </c>
      <c r="AF49" s="88" t="str">
        <f>IF(LEN(入力シート!$F40)&lt;8-AF$53,"",MID(入力シート!$F40,LEN(入力シート!$F40)-(7-AF$53),1))</f>
        <v/>
      </c>
      <c r="AG49" s="91" t="str">
        <f>IF(LEN(入力シート!$F40)&lt;8-AG$53,"",MID(入力シート!$F40,LEN(入力シート!$F40)-(7-AG$53),1))</f>
        <v/>
      </c>
      <c r="AH49" s="325"/>
      <c r="AI49" s="202" t="str">
        <f>+MID(入力シート!$H40,加入原票②!AI$53,1)</f>
        <v/>
      </c>
      <c r="AJ49" s="203" t="str">
        <f>+MID(入力シート!$H40,加入原票②!AJ$53,1)</f>
        <v/>
      </c>
      <c r="AK49" s="204" t="str">
        <f>+MID(入力シート!$H40,加入原票②!AK$53,1)</f>
        <v/>
      </c>
      <c r="AL49" s="207" t="str">
        <f>+MID(入力シート!$H40,加入原票②!AL$53,1)</f>
        <v/>
      </c>
      <c r="AM49" s="212" t="str">
        <f>+MID(入力シート!$H40,加入原票②!AM$53,1)</f>
        <v/>
      </c>
      <c r="AN49" s="205" t="str">
        <f>+MID(入力シート!$H40,加入原票②!AN$53,1)</f>
        <v/>
      </c>
      <c r="AO49" s="204" t="str">
        <f>+MID(入力シート!$I40,加入原票②!AO$53,1)</f>
        <v/>
      </c>
      <c r="AP49" s="212" t="str">
        <f>+MID(入力シート!$I40,加入原票②!AP$53,1)</f>
        <v/>
      </c>
      <c r="AQ49" s="204" t="str">
        <f>+MID(入力シート!$I40,加入原票②!AQ$53,1)</f>
        <v/>
      </c>
      <c r="AR49" s="205" t="str">
        <f>+MID(入力シート!$I40,加入原票②!AR$53,1)</f>
        <v/>
      </c>
      <c r="AS49" s="206" t="str">
        <f>+MID(入力シート!$I40,加入原票②!AS$53,1)</f>
        <v/>
      </c>
      <c r="AT49" s="207" t="str">
        <f>+MID(入力シート!$I40,加入原票②!AT$53,1)</f>
        <v/>
      </c>
      <c r="AU49" s="37">
        <v>2</v>
      </c>
      <c r="AV49" s="43">
        <v>0</v>
      </c>
      <c r="AW49" s="88" t="str">
        <f>+MID(入力シート!$J40,加入原票②!AW$53,1)</f>
        <v/>
      </c>
      <c r="AX49" s="91" t="str">
        <f>+MID(入力シート!$J40,加入原票②!AX$53,1)</f>
        <v/>
      </c>
      <c r="AY49" s="87" t="str">
        <f>+MID(入力シート!$J40,加入原票②!AY$53,1)</f>
        <v/>
      </c>
      <c r="AZ49" s="89" t="str">
        <f>+MID(入力シート!$J40,加入原票②!AZ$53,1)</f>
        <v/>
      </c>
      <c r="BA49" s="90" t="str">
        <f>+MID(入力シート!$J40,加入原票②!BA$53,1)</f>
        <v/>
      </c>
      <c r="BB49" s="125" t="str">
        <f>+MID(入力シート!$J40,加入原票②!BB$53,1)</f>
        <v/>
      </c>
    </row>
    <row r="50" spans="1:55" ht="18.75" customHeight="1" thickBot="1" x14ac:dyDescent="0.2">
      <c r="AJ50" s="335" t="s">
        <v>51</v>
      </c>
      <c r="AK50" s="336"/>
    </row>
    <row r="51" spans="1:55" ht="41.25" customHeight="1" thickBot="1" x14ac:dyDescent="0.2">
      <c r="B51" s="337" t="s">
        <v>59</v>
      </c>
      <c r="C51" s="338"/>
      <c r="D51" s="338"/>
      <c r="E51" s="338"/>
      <c r="F51" s="339"/>
      <c r="G51" s="340" t="str">
        <f>IF(入力シート!$D$51&lt;11,"",IF(入力シート!$D$51&lt;21,入力シート!$D$51,IF(入力シート!$D$51&lt;31,"","")))</f>
        <v/>
      </c>
      <c r="H51" s="341"/>
      <c r="I51" s="341"/>
      <c r="J51" s="341"/>
      <c r="K51" s="245" t="s">
        <v>60</v>
      </c>
      <c r="L51" s="342" t="s">
        <v>58</v>
      </c>
      <c r="M51" s="338"/>
      <c r="N51" s="338"/>
      <c r="O51" s="338"/>
      <c r="P51" s="339"/>
      <c r="Q51" s="343" t="str">
        <f>IF(入力シート!$D$51&lt;11,"",IF(入力シート!$D$51&lt;21,入力シート!$F$51,IF(入力シート!$D$51&lt;31,"","")))</f>
        <v/>
      </c>
      <c r="R51" s="344"/>
      <c r="S51" s="344"/>
      <c r="T51" s="344"/>
      <c r="U51" s="344"/>
      <c r="V51" s="344"/>
      <c r="W51" s="246" t="s">
        <v>63</v>
      </c>
      <c r="Y51" s="345" t="s">
        <v>61</v>
      </c>
      <c r="Z51" s="346"/>
      <c r="AA51" s="346"/>
      <c r="AB51" s="346"/>
      <c r="AC51" s="346"/>
      <c r="AD51" s="346"/>
      <c r="AE51" s="347"/>
      <c r="AG51" s="348" t="s">
        <v>62</v>
      </c>
      <c r="AH51" s="349"/>
      <c r="AI51" s="350"/>
      <c r="AJ51" s="351"/>
      <c r="AK51" s="352"/>
      <c r="AM51" s="138" t="s">
        <v>36</v>
      </c>
      <c r="AN51" s="17"/>
      <c r="AO51" s="17"/>
      <c r="AP51" s="17"/>
      <c r="AQ51" s="17"/>
      <c r="AR51" s="333">
        <f>入力シート!$J$6</f>
        <v>0</v>
      </c>
      <c r="AS51" s="334"/>
      <c r="AT51" s="334"/>
      <c r="AU51" s="334"/>
      <c r="AV51" s="334"/>
      <c r="AW51" s="334"/>
      <c r="AX51" s="334"/>
      <c r="AY51" s="334"/>
      <c r="AZ51" s="334"/>
      <c r="BA51" s="334"/>
      <c r="BB51" s="334"/>
    </row>
    <row r="52" spans="1:55" ht="18" customHeight="1" x14ac:dyDescent="0.15">
      <c r="B52" t="s">
        <v>56</v>
      </c>
      <c r="AB52" s="139">
        <v>2</v>
      </c>
      <c r="AC52" s="139">
        <v>2</v>
      </c>
      <c r="AD52" s="139">
        <v>2</v>
      </c>
      <c r="AE52" s="139">
        <v>2</v>
      </c>
      <c r="AF52" s="139">
        <v>2</v>
      </c>
      <c r="AG52" s="139">
        <v>2</v>
      </c>
      <c r="AH52" s="139">
        <v>2</v>
      </c>
      <c r="AI52" s="139">
        <v>2</v>
      </c>
      <c r="AJ52" s="139">
        <v>2</v>
      </c>
      <c r="AK52" s="139">
        <v>2</v>
      </c>
      <c r="AL52" s="139">
        <v>2</v>
      </c>
    </row>
    <row r="53" spans="1:55" s="139" customFormat="1" x14ac:dyDescent="0.15">
      <c r="B53" s="139">
        <v>1</v>
      </c>
      <c r="C53" s="139">
        <v>2</v>
      </c>
      <c r="D53" s="139">
        <v>3</v>
      </c>
      <c r="E53" s="139">
        <v>4</v>
      </c>
      <c r="F53" s="139">
        <v>5</v>
      </c>
      <c r="G53" s="139">
        <v>6</v>
      </c>
      <c r="H53" s="139">
        <v>7</v>
      </c>
      <c r="I53" s="139">
        <v>8</v>
      </c>
      <c r="J53" s="139">
        <v>9</v>
      </c>
      <c r="K53" s="139">
        <v>10</v>
      </c>
      <c r="L53" s="139">
        <v>1</v>
      </c>
      <c r="M53" s="139">
        <v>2</v>
      </c>
      <c r="N53" s="139">
        <v>3</v>
      </c>
      <c r="O53" s="139">
        <v>4</v>
      </c>
      <c r="P53" s="139">
        <v>5</v>
      </c>
      <c r="Q53" s="139">
        <v>6</v>
      </c>
      <c r="R53" s="139">
        <v>7</v>
      </c>
      <c r="S53" s="139">
        <v>8</v>
      </c>
      <c r="T53" s="139">
        <v>9</v>
      </c>
      <c r="U53" s="139">
        <v>10</v>
      </c>
      <c r="V53" s="139">
        <v>11</v>
      </c>
      <c r="W53" s="139">
        <v>12</v>
      </c>
      <c r="X53" s="139">
        <v>13</v>
      </c>
      <c r="Y53" s="139">
        <v>14</v>
      </c>
      <c r="Z53" s="139">
        <v>15</v>
      </c>
      <c r="AA53" s="139">
        <v>1</v>
      </c>
      <c r="AB53" s="139">
        <v>2</v>
      </c>
      <c r="AC53" s="139">
        <v>3</v>
      </c>
      <c r="AD53" s="139">
        <v>4</v>
      </c>
      <c r="AE53" s="139">
        <v>5</v>
      </c>
      <c r="AF53" s="139">
        <v>6</v>
      </c>
      <c r="AG53" s="139">
        <v>7</v>
      </c>
      <c r="AH53" s="139">
        <v>1</v>
      </c>
      <c r="AI53" s="139">
        <v>3</v>
      </c>
      <c r="AJ53" s="139">
        <v>4</v>
      </c>
      <c r="AK53" s="139">
        <v>5</v>
      </c>
      <c r="AL53" s="139">
        <v>6</v>
      </c>
      <c r="AM53" s="139">
        <v>7</v>
      </c>
      <c r="AN53" s="139">
        <v>8</v>
      </c>
      <c r="AO53" s="139">
        <v>3</v>
      </c>
      <c r="AP53" s="139">
        <v>4</v>
      </c>
      <c r="AQ53" s="139">
        <v>5</v>
      </c>
      <c r="AR53" s="139">
        <v>6</v>
      </c>
      <c r="AS53" s="139">
        <v>7</v>
      </c>
      <c r="AT53" s="139">
        <v>8</v>
      </c>
      <c r="AW53" s="139">
        <v>3</v>
      </c>
      <c r="AX53" s="139">
        <v>4</v>
      </c>
      <c r="AY53" s="139">
        <v>5</v>
      </c>
      <c r="AZ53" s="139">
        <v>6</v>
      </c>
      <c r="BA53" s="139">
        <v>7</v>
      </c>
      <c r="BB53" s="139">
        <v>8</v>
      </c>
      <c r="BC53" s="140"/>
    </row>
  </sheetData>
  <mergeCells count="207">
    <mergeCell ref="AG51:AI51"/>
    <mergeCell ref="AJ50:AK50"/>
    <mergeCell ref="AJ51:AK51"/>
    <mergeCell ref="B51:F51"/>
    <mergeCell ref="G51:J51"/>
    <mergeCell ref="L51:P51"/>
    <mergeCell ref="Q51:V51"/>
    <mergeCell ref="C1:D1"/>
    <mergeCell ref="BB2:BC3"/>
    <mergeCell ref="X10:X11"/>
    <mergeCell ref="Y10:Y11"/>
    <mergeCell ref="Z10:Z11"/>
    <mergeCell ref="AH10:AH13"/>
    <mergeCell ref="L12:Z13"/>
    <mergeCell ref="V10:V11"/>
    <mergeCell ref="W10:W11"/>
    <mergeCell ref="AN1:AS1"/>
    <mergeCell ref="R10:R11"/>
    <mergeCell ref="S10:S11"/>
    <mergeCell ref="T10:T11"/>
    <mergeCell ref="U10:U11"/>
    <mergeCell ref="L10:L11"/>
    <mergeCell ref="M10:M11"/>
    <mergeCell ref="N10:N11"/>
    <mergeCell ref="O10:O11"/>
    <mergeCell ref="P10:P11"/>
    <mergeCell ref="Q10:Q11"/>
    <mergeCell ref="W14:W15"/>
    <mergeCell ref="X14:X15"/>
    <mergeCell ref="Y14:Y15"/>
    <mergeCell ref="Z14:Z15"/>
    <mergeCell ref="AH14:AH17"/>
    <mergeCell ref="L16:Z17"/>
    <mergeCell ref="Q14:Q15"/>
    <mergeCell ref="R14:R15"/>
    <mergeCell ref="S14:S15"/>
    <mergeCell ref="T14:T15"/>
    <mergeCell ref="U14:U15"/>
    <mergeCell ref="V14:V15"/>
    <mergeCell ref="L14:L15"/>
    <mergeCell ref="M14:M15"/>
    <mergeCell ref="N14:N15"/>
    <mergeCell ref="O14:O15"/>
    <mergeCell ref="P14:P15"/>
    <mergeCell ref="X18:X19"/>
    <mergeCell ref="Y18:Y19"/>
    <mergeCell ref="Z18:Z19"/>
    <mergeCell ref="AH18:AH21"/>
    <mergeCell ref="L20:Z21"/>
    <mergeCell ref="L22:L23"/>
    <mergeCell ref="M22:M23"/>
    <mergeCell ref="N22:N23"/>
    <mergeCell ref="O22:O23"/>
    <mergeCell ref="P22:P23"/>
    <mergeCell ref="R18:R19"/>
    <mergeCell ref="S18:S19"/>
    <mergeCell ref="T18:T19"/>
    <mergeCell ref="U18:U19"/>
    <mergeCell ref="V18:V19"/>
    <mergeCell ref="W18:W19"/>
    <mergeCell ref="L18:L19"/>
    <mergeCell ref="M18:M19"/>
    <mergeCell ref="N18:N19"/>
    <mergeCell ref="O18:O19"/>
    <mergeCell ref="P18:P19"/>
    <mergeCell ref="Q18:Q19"/>
    <mergeCell ref="W22:W23"/>
    <mergeCell ref="X22:X23"/>
    <mergeCell ref="Y22:Y23"/>
    <mergeCell ref="Z22:Z23"/>
    <mergeCell ref="AH22:AH25"/>
    <mergeCell ref="L24:Z25"/>
    <mergeCell ref="Q22:Q23"/>
    <mergeCell ref="R22:R23"/>
    <mergeCell ref="S22:S23"/>
    <mergeCell ref="T22:T23"/>
    <mergeCell ref="U22:U23"/>
    <mergeCell ref="V22:V23"/>
    <mergeCell ref="X26:X27"/>
    <mergeCell ref="Y26:Y27"/>
    <mergeCell ref="Z26:Z27"/>
    <mergeCell ref="AH26:AH29"/>
    <mergeCell ref="L28:Z29"/>
    <mergeCell ref="L30:L31"/>
    <mergeCell ref="M30:M31"/>
    <mergeCell ref="N30:N31"/>
    <mergeCell ref="O30:O31"/>
    <mergeCell ref="P30:P31"/>
    <mergeCell ref="R26:R27"/>
    <mergeCell ref="S26:S27"/>
    <mergeCell ref="T26:T27"/>
    <mergeCell ref="U26:U27"/>
    <mergeCell ref="V26:V27"/>
    <mergeCell ref="W26:W27"/>
    <mergeCell ref="L26:L27"/>
    <mergeCell ref="M26:M27"/>
    <mergeCell ref="N26:N27"/>
    <mergeCell ref="O26:O27"/>
    <mergeCell ref="P26:P27"/>
    <mergeCell ref="Q26:Q27"/>
    <mergeCell ref="W30:W31"/>
    <mergeCell ref="X30:X31"/>
    <mergeCell ref="AH38:AH41"/>
    <mergeCell ref="L40:Z41"/>
    <mergeCell ref="Q38:Q39"/>
    <mergeCell ref="Y30:Y31"/>
    <mergeCell ref="Z30:Z31"/>
    <mergeCell ref="AH30:AH33"/>
    <mergeCell ref="L32:Z33"/>
    <mergeCell ref="Q30:Q31"/>
    <mergeCell ref="R30:R31"/>
    <mergeCell ref="S30:S31"/>
    <mergeCell ref="T30:T31"/>
    <mergeCell ref="U30:U31"/>
    <mergeCell ref="V30:V31"/>
    <mergeCell ref="U42:U43"/>
    <mergeCell ref="V42:V43"/>
    <mergeCell ref="W42:W43"/>
    <mergeCell ref="AH34:AH37"/>
    <mergeCell ref="L36:Z37"/>
    <mergeCell ref="L38:L39"/>
    <mergeCell ref="M38:M39"/>
    <mergeCell ref="N38:N39"/>
    <mergeCell ref="O38:O39"/>
    <mergeCell ref="P38:P39"/>
    <mergeCell ref="R34:R35"/>
    <mergeCell ref="S34:S35"/>
    <mergeCell ref="T34:T35"/>
    <mergeCell ref="U34:U35"/>
    <mergeCell ref="V34:V35"/>
    <mergeCell ref="W34:W35"/>
    <mergeCell ref="L34:L35"/>
    <mergeCell ref="M34:M35"/>
    <mergeCell ref="N34:N35"/>
    <mergeCell ref="O34:O35"/>
    <mergeCell ref="P34:P35"/>
    <mergeCell ref="Q34:Q35"/>
    <mergeCell ref="W38:W39"/>
    <mergeCell ref="X38:X39"/>
    <mergeCell ref="L42:L43"/>
    <mergeCell ref="M42:M43"/>
    <mergeCell ref="N42:N43"/>
    <mergeCell ref="O42:O43"/>
    <mergeCell ref="P42:P43"/>
    <mergeCell ref="Q42:Q43"/>
    <mergeCell ref="A1:B1"/>
    <mergeCell ref="B6:K8"/>
    <mergeCell ref="AA6:AG8"/>
    <mergeCell ref="E1:I1"/>
    <mergeCell ref="Y42:Y43"/>
    <mergeCell ref="R38:R39"/>
    <mergeCell ref="S38:S39"/>
    <mergeCell ref="T38:T39"/>
    <mergeCell ref="U38:U39"/>
    <mergeCell ref="V38:V39"/>
    <mergeCell ref="X34:X35"/>
    <mergeCell ref="Y34:Y35"/>
    <mergeCell ref="Z34:Z35"/>
    <mergeCell ref="Y38:Y39"/>
    <mergeCell ref="Z38:Z39"/>
    <mergeCell ref="R42:R43"/>
    <mergeCell ref="S42:S43"/>
    <mergeCell ref="T42:T43"/>
    <mergeCell ref="AI7:AN8"/>
    <mergeCell ref="AO7:AT8"/>
    <mergeCell ref="AU7:BB8"/>
    <mergeCell ref="M7:Y9"/>
    <mergeCell ref="AH6:AH8"/>
    <mergeCell ref="AL1:AM1"/>
    <mergeCell ref="AO6:AT6"/>
    <mergeCell ref="AU6:BB6"/>
    <mergeCell ref="AT1:AZ1"/>
    <mergeCell ref="T2:U3"/>
    <mergeCell ref="AN2:AP3"/>
    <mergeCell ref="AQ3:AS4"/>
    <mergeCell ref="AN4:AP4"/>
    <mergeCell ref="L6:Z6"/>
    <mergeCell ref="AI6:AN6"/>
    <mergeCell ref="J1:O1"/>
    <mergeCell ref="R1:S2"/>
    <mergeCell ref="V1:W2"/>
    <mergeCell ref="X1:AG3"/>
    <mergeCell ref="AL5:AZ5"/>
    <mergeCell ref="AR51:BB51"/>
    <mergeCell ref="Y51:AE51"/>
    <mergeCell ref="A3:B4"/>
    <mergeCell ref="W46:W47"/>
    <mergeCell ref="X46:X47"/>
    <mergeCell ref="Y46:Y47"/>
    <mergeCell ref="Z46:Z47"/>
    <mergeCell ref="AH46:AH49"/>
    <mergeCell ref="L48:Z49"/>
    <mergeCell ref="Q46:Q47"/>
    <mergeCell ref="R46:R47"/>
    <mergeCell ref="S46:S47"/>
    <mergeCell ref="T46:T47"/>
    <mergeCell ref="U46:U47"/>
    <mergeCell ref="V46:V47"/>
    <mergeCell ref="X42:X43"/>
    <mergeCell ref="Z42:Z43"/>
    <mergeCell ref="AH42:AH45"/>
    <mergeCell ref="L44:Z45"/>
    <mergeCell ref="L46:L47"/>
    <mergeCell ref="M46:M47"/>
    <mergeCell ref="N46:N47"/>
    <mergeCell ref="O46:O47"/>
    <mergeCell ref="P46:P47"/>
  </mergeCells>
  <phoneticPr fontId="1"/>
  <pageMargins left="0.62992125984251968" right="0.23622047244094491" top="0.39370078740157483" bottom="0" header="0" footer="0"/>
  <pageSetup paperSize="9" scale="96" orientation="landscape" r:id="rId1"/>
  <headerFooter>
    <oddFooter>&amp;RSZ5031(2023.9)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3"/>
  <sheetViews>
    <sheetView zoomScale="85" zoomScaleNormal="85" workbookViewId="0">
      <selection activeCell="BM8" sqref="BM8"/>
    </sheetView>
  </sheetViews>
  <sheetFormatPr defaultColWidth="2.625" defaultRowHeight="13.5" x14ac:dyDescent="0.15"/>
  <cols>
    <col min="1" max="1" width="3.25" customWidth="1"/>
    <col min="12" max="12" width="2.625" customWidth="1"/>
    <col min="16" max="16" width="2.75" customWidth="1"/>
    <col min="26" max="27" width="2.625" customWidth="1"/>
    <col min="34" max="34" width="3.875" customWidth="1"/>
    <col min="35" max="46" width="2.875" customWidth="1"/>
    <col min="47" max="54" width="1.875" customWidth="1"/>
  </cols>
  <sheetData>
    <row r="1" spans="1:56" ht="13.5" customHeight="1" x14ac:dyDescent="0.15">
      <c r="A1" s="296" t="s">
        <v>20</v>
      </c>
      <c r="B1" s="297"/>
      <c r="C1" s="285" t="s">
        <v>19</v>
      </c>
      <c r="D1" s="287"/>
      <c r="E1" s="298" t="s">
        <v>12</v>
      </c>
      <c r="F1" s="298"/>
      <c r="G1" s="298"/>
      <c r="H1" s="298"/>
      <c r="I1" s="298"/>
      <c r="J1" s="299" t="s">
        <v>13</v>
      </c>
      <c r="K1" s="300"/>
      <c r="L1" s="300"/>
      <c r="M1" s="300"/>
      <c r="N1" s="300"/>
      <c r="O1" s="301"/>
      <c r="R1" s="302" t="s">
        <v>16</v>
      </c>
      <c r="S1" s="302"/>
      <c r="T1" s="13" t="s">
        <v>7</v>
      </c>
      <c r="V1" s="303" t="s">
        <v>17</v>
      </c>
      <c r="W1" s="303"/>
      <c r="X1" s="282" t="s">
        <v>54</v>
      </c>
      <c r="Y1" s="282"/>
      <c r="Z1" s="282"/>
      <c r="AA1" s="282"/>
      <c r="AB1" s="282"/>
      <c r="AC1" s="282"/>
      <c r="AD1" s="282"/>
      <c r="AE1" s="282"/>
      <c r="AF1" s="282"/>
      <c r="AG1" s="282"/>
      <c r="AH1" s="236"/>
      <c r="AI1" s="236"/>
      <c r="AJ1" s="236"/>
      <c r="AK1" s="237"/>
      <c r="AL1" s="283" t="s">
        <v>22</v>
      </c>
      <c r="AM1" s="284"/>
      <c r="AN1" s="285" t="s">
        <v>15</v>
      </c>
      <c r="AO1" s="286"/>
      <c r="AP1" s="286"/>
      <c r="AQ1" s="286"/>
      <c r="AR1" s="286"/>
      <c r="AS1" s="287"/>
      <c r="AT1" s="288" t="s">
        <v>14</v>
      </c>
      <c r="AU1" s="289"/>
      <c r="AV1" s="289"/>
      <c r="AW1" s="289"/>
      <c r="AX1" s="289"/>
      <c r="AY1" s="289"/>
      <c r="AZ1" s="290"/>
    </row>
    <row r="2" spans="1:56" s="66" customFormat="1" ht="8.25" customHeight="1" x14ac:dyDescent="0.15">
      <c r="A2" s="63"/>
      <c r="B2" s="72">
        <v>1</v>
      </c>
      <c r="C2" s="73">
        <v>2</v>
      </c>
      <c r="D2" s="72">
        <v>3</v>
      </c>
      <c r="E2" s="4">
        <v>4</v>
      </c>
      <c r="F2" s="4"/>
      <c r="G2" s="4"/>
      <c r="H2" s="4"/>
      <c r="I2" s="4">
        <v>8</v>
      </c>
      <c r="J2" s="64">
        <v>9</v>
      </c>
      <c r="K2" s="4"/>
      <c r="L2" s="4"/>
      <c r="M2" s="4"/>
      <c r="N2" s="4"/>
      <c r="O2" s="65">
        <v>14</v>
      </c>
      <c r="R2" s="302"/>
      <c r="S2" s="302"/>
      <c r="T2" s="291" t="s">
        <v>23</v>
      </c>
      <c r="U2" s="291"/>
      <c r="V2" s="303"/>
      <c r="W2" s="303"/>
      <c r="X2" s="282"/>
      <c r="Y2" s="282"/>
      <c r="Z2" s="282"/>
      <c r="AA2" s="282"/>
      <c r="AB2" s="282"/>
      <c r="AC2" s="282"/>
      <c r="AD2" s="282"/>
      <c r="AE2" s="282"/>
      <c r="AF2" s="282"/>
      <c r="AG2" s="282"/>
      <c r="AH2" s="236"/>
      <c r="AI2" s="236"/>
      <c r="AJ2" s="236"/>
      <c r="AK2" s="237"/>
      <c r="AL2" s="67">
        <v>27</v>
      </c>
      <c r="AM2" s="68">
        <v>28</v>
      </c>
      <c r="AN2" s="292" t="s">
        <v>37</v>
      </c>
      <c r="AO2" s="293"/>
      <c r="AP2" s="293"/>
      <c r="AQ2" s="69"/>
      <c r="AR2" s="69"/>
      <c r="AS2" s="68">
        <v>74</v>
      </c>
      <c r="AT2" s="70"/>
      <c r="AU2" s="71">
        <v>75</v>
      </c>
      <c r="AV2" s="71"/>
      <c r="AW2" s="71"/>
      <c r="AX2" s="71"/>
      <c r="AY2" s="71"/>
      <c r="AZ2" s="18">
        <v>80</v>
      </c>
      <c r="BB2" s="254" t="s">
        <v>18</v>
      </c>
      <c r="BC2" s="254"/>
    </row>
    <row r="3" spans="1:56" ht="6" customHeight="1" x14ac:dyDescent="0.15">
      <c r="A3" s="255">
        <v>9</v>
      </c>
      <c r="B3" s="256"/>
      <c r="C3" s="14"/>
      <c r="D3" s="15"/>
      <c r="E3" s="2"/>
      <c r="F3" s="2"/>
      <c r="G3" s="1"/>
      <c r="H3" s="2"/>
      <c r="I3" s="2"/>
      <c r="J3" s="1"/>
      <c r="K3" s="2"/>
      <c r="L3" s="2"/>
      <c r="M3" s="1"/>
      <c r="N3" s="2"/>
      <c r="O3" s="3"/>
      <c r="T3" s="291"/>
      <c r="U3" s="291"/>
      <c r="X3" s="282"/>
      <c r="Y3" s="282"/>
      <c r="Z3" s="282"/>
      <c r="AA3" s="282"/>
      <c r="AB3" s="282"/>
      <c r="AC3" s="282"/>
      <c r="AD3" s="282"/>
      <c r="AE3" s="282"/>
      <c r="AF3" s="282"/>
      <c r="AG3" s="282"/>
      <c r="AL3" s="14"/>
      <c r="AM3" s="15"/>
      <c r="AN3" s="294"/>
      <c r="AO3" s="295"/>
      <c r="AP3" s="295"/>
      <c r="AQ3" s="259" t="s">
        <v>39</v>
      </c>
      <c r="AR3" s="260"/>
      <c r="AS3" s="261"/>
      <c r="AT3" s="31"/>
      <c r="AU3" s="2"/>
      <c r="AV3" s="8"/>
      <c r="AW3" s="1"/>
      <c r="AX3" s="3"/>
      <c r="AY3" s="2"/>
      <c r="AZ3" s="15"/>
      <c r="BB3" s="254"/>
      <c r="BC3" s="254"/>
      <c r="BD3" s="16"/>
    </row>
    <row r="4" spans="1:56" ht="16.5" customHeight="1" x14ac:dyDescent="0.15">
      <c r="A4" s="257"/>
      <c r="B4" s="258"/>
      <c r="C4" s="235"/>
      <c r="D4" s="135"/>
      <c r="E4" s="201" t="str">
        <f>IF(LEN(入力シート!$D$6)&lt;6-E$5,"",MID(入力シート!$D$6,LEN(入力シート!$D$6)-(5-E$5),1))</f>
        <v/>
      </c>
      <c r="F4" s="200" t="str">
        <f>IF(LEN(入力シート!$D$6)&lt;6-F$5,"",MID(入力シート!$D$6,LEN(入力シート!$D$6)-(5-F$5),1))</f>
        <v/>
      </c>
      <c r="G4" s="201" t="str">
        <f>IF(LEN(入力シート!$D$6)&lt;6-G$5,"",MID(入力シート!$D$6,LEN(入力シート!$D$6)-(5-G$5),1))</f>
        <v/>
      </c>
      <c r="H4" s="201" t="str">
        <f>IF(LEN(入力シート!$D$6)&lt;6-H$5,"",MID(入力シート!$D$6,LEN(入力シート!$D$6)-(5-H$5),1))</f>
        <v/>
      </c>
      <c r="I4" s="200" t="str">
        <f>IF(LEN(入力シート!$D$6)&lt;6-I$5,"",MID(入力シート!$D$6,LEN(入力シート!$D$6)-(5-I$5),1))</f>
        <v/>
      </c>
      <c r="J4" s="201" t="str">
        <f>IF(LEN(入力シート!$E$6)&lt;7-J$5,"",MID(入力シート!$E$6,LEN(入力シート!$E$6)-(6-J$5),1))</f>
        <v/>
      </c>
      <c r="K4" s="201" t="str">
        <f>IF(LEN(入力シート!$E$6)&lt;7-K$5,"",MID(入力シート!$E$6,LEN(入力シート!$E$6)-(6-K$5),1))</f>
        <v/>
      </c>
      <c r="L4" s="200" t="str">
        <f>IF(LEN(入力シート!$E$6)&lt;7-L$5,"",MID(入力シート!$E$6,LEN(入力シート!$E$6)-(6-L$5),1))</f>
        <v/>
      </c>
      <c r="M4" s="201" t="str">
        <f>IF(LEN(入力シート!$E$6)&lt;7-M$5,"",MID(入力シート!$E$6,LEN(入力シート!$E$6)-(6-M$5),1))</f>
        <v/>
      </c>
      <c r="N4" s="201" t="str">
        <f>IF(LEN(入力シート!$E$6)&lt;7-N$5,"",MID(入力シート!$E$6,LEN(入力シート!$E$6)-(6-N$5),1))</f>
        <v/>
      </c>
      <c r="O4" s="200" t="str">
        <f>IF(LEN(入力シート!$E$6)&lt;7-O$5,"",MID(入力シート!$E$6,LEN(入力シート!$E$6)-(6-O$5),1))</f>
        <v/>
      </c>
      <c r="U4">
        <v>2</v>
      </c>
      <c r="V4">
        <v>0</v>
      </c>
      <c r="W4" s="223" t="str">
        <f>+MID(入力シート!$C6,加入原票③!AW$53,1)</f>
        <v/>
      </c>
      <c r="X4" s="121" t="str">
        <f>+MID(入力シート!$C6,加入原票③!AX$53,1)</f>
        <v/>
      </c>
      <c r="Y4" t="s">
        <v>9</v>
      </c>
      <c r="AA4" t="str">
        <f>+MID(入力シート!$C6,加入原票③!AY$53,1)</f>
        <v/>
      </c>
      <c r="AB4" t="str">
        <f>+MID(入力シート!$C6,加入原票③!AZ$53,1)</f>
        <v/>
      </c>
      <c r="AC4" t="s">
        <v>10</v>
      </c>
      <c r="AE4" t="str">
        <f>+MID(入力シート!$C6,加入原票③!BA$53,1)</f>
        <v/>
      </c>
      <c r="AF4" t="str">
        <f>+MID(入力シート!$C6,加入原票③!BB$53,1)</f>
        <v/>
      </c>
      <c r="AG4" t="s">
        <v>11</v>
      </c>
      <c r="AL4" s="235">
        <v>1</v>
      </c>
      <c r="AM4" s="127">
        <v>4</v>
      </c>
      <c r="AN4" s="264" t="s">
        <v>38</v>
      </c>
      <c r="AO4" s="265"/>
      <c r="AP4" s="265"/>
      <c r="AQ4" s="262"/>
      <c r="AR4" s="262"/>
      <c r="AS4" s="263"/>
      <c r="AT4" s="32">
        <v>20</v>
      </c>
      <c r="AU4" s="224" t="str">
        <f>MID(入力シート!$F$6,加入原票③!L$5,1)</f>
        <v/>
      </c>
      <c r="AV4" s="225" t="str">
        <f>MID(入力シート!$F$6,加入原票③!M$5,1)</f>
        <v/>
      </c>
      <c r="AW4" s="107" t="str">
        <f>MID(入力シート!$F$6,加入原票③!N$5,1)</f>
        <v/>
      </c>
      <c r="AX4" s="225" t="str">
        <f>MID(入力シート!$F$6,加入原票③!O$5,1)</f>
        <v/>
      </c>
      <c r="AY4" s="107" t="str">
        <f>MID(入力シート!$F$6,加入原票③!P$5,1)</f>
        <v/>
      </c>
      <c r="AZ4" s="225" t="str">
        <f>MID(入力シート!$F$6,加入原票③!Q$5,1)</f>
        <v/>
      </c>
      <c r="BB4" s="17"/>
      <c r="BC4" s="17">
        <v>3</v>
      </c>
      <c r="BD4" s="17"/>
    </row>
    <row r="5" spans="1:56" ht="24" customHeight="1" thickBot="1" x14ac:dyDescent="0.2">
      <c r="E5" s="220">
        <v>1</v>
      </c>
      <c r="F5" s="220">
        <v>2</v>
      </c>
      <c r="G5" s="220">
        <v>3</v>
      </c>
      <c r="H5" s="220">
        <v>4</v>
      </c>
      <c r="I5" s="220">
        <v>5</v>
      </c>
      <c r="J5" s="220">
        <v>1</v>
      </c>
      <c r="K5" s="220">
        <v>2</v>
      </c>
      <c r="L5" s="220">
        <v>3</v>
      </c>
      <c r="M5" s="220">
        <v>4</v>
      </c>
      <c r="N5" s="220">
        <v>5</v>
      </c>
      <c r="O5" s="220">
        <v>6</v>
      </c>
      <c r="P5" s="220">
        <v>7</v>
      </c>
      <c r="Q5" s="220">
        <v>8</v>
      </c>
      <c r="AL5" s="266" t="s">
        <v>40</v>
      </c>
      <c r="AM5" s="266"/>
      <c r="AN5" s="266"/>
      <c r="AO5" s="266"/>
      <c r="AP5" s="266"/>
      <c r="AQ5" s="266"/>
      <c r="AR5" s="266"/>
      <c r="AS5" s="266"/>
      <c r="AT5" s="266"/>
      <c r="AU5" s="266"/>
      <c r="AV5" s="266"/>
      <c r="AW5" s="266"/>
      <c r="AX5" s="266"/>
      <c r="AY5" s="266"/>
      <c r="AZ5" s="266"/>
    </row>
    <row r="6" spans="1:56" ht="13.5" customHeight="1" x14ac:dyDescent="0.15">
      <c r="B6" s="267" t="s">
        <v>0</v>
      </c>
      <c r="C6" s="268"/>
      <c r="D6" s="268"/>
      <c r="E6" s="268"/>
      <c r="F6" s="268"/>
      <c r="G6" s="268"/>
      <c r="H6" s="268"/>
      <c r="I6" s="268"/>
      <c r="J6" s="268"/>
      <c r="K6" s="269"/>
      <c r="L6" s="273" t="s">
        <v>1</v>
      </c>
      <c r="M6" s="274"/>
      <c r="N6" s="274"/>
      <c r="O6" s="274"/>
      <c r="P6" s="274"/>
      <c r="Q6" s="274"/>
      <c r="R6" s="274"/>
      <c r="S6" s="274"/>
      <c r="T6" s="274"/>
      <c r="U6" s="274"/>
      <c r="V6" s="274"/>
      <c r="W6" s="274"/>
      <c r="X6" s="274"/>
      <c r="Y6" s="274"/>
      <c r="Z6" s="274"/>
      <c r="AA6" s="275" t="s">
        <v>65</v>
      </c>
      <c r="AB6" s="268"/>
      <c r="AC6" s="268"/>
      <c r="AD6" s="268"/>
      <c r="AE6" s="268"/>
      <c r="AF6" s="268"/>
      <c r="AG6" s="276"/>
      <c r="AH6" s="277" t="s">
        <v>3</v>
      </c>
      <c r="AI6" s="279" t="s">
        <v>4</v>
      </c>
      <c r="AJ6" s="280"/>
      <c r="AK6" s="280"/>
      <c r="AL6" s="280"/>
      <c r="AM6" s="280"/>
      <c r="AN6" s="281"/>
      <c r="AO6" s="279" t="s">
        <v>6</v>
      </c>
      <c r="AP6" s="280"/>
      <c r="AQ6" s="280"/>
      <c r="AR6" s="280"/>
      <c r="AS6" s="280"/>
      <c r="AT6" s="281"/>
      <c r="AU6" s="304" t="s">
        <v>7</v>
      </c>
      <c r="AV6" s="304"/>
      <c r="AW6" s="304"/>
      <c r="AX6" s="304"/>
      <c r="AY6" s="304"/>
      <c r="AZ6" s="304"/>
      <c r="BA6" s="304"/>
      <c r="BB6" s="305"/>
    </row>
    <row r="7" spans="1:56" ht="5.25" customHeight="1" x14ac:dyDescent="0.15">
      <c r="B7" s="270"/>
      <c r="C7" s="271"/>
      <c r="D7" s="271"/>
      <c r="E7" s="271"/>
      <c r="F7" s="271"/>
      <c r="G7" s="271"/>
      <c r="H7" s="271"/>
      <c r="I7" s="271"/>
      <c r="J7" s="271"/>
      <c r="K7" s="272"/>
      <c r="L7" s="23"/>
      <c r="M7" s="306" t="s">
        <v>2</v>
      </c>
      <c r="N7" s="306"/>
      <c r="O7" s="306"/>
      <c r="P7" s="306"/>
      <c r="Q7" s="306"/>
      <c r="R7" s="306"/>
      <c r="S7" s="306"/>
      <c r="T7" s="306"/>
      <c r="U7" s="306"/>
      <c r="V7" s="306"/>
      <c r="W7" s="306"/>
      <c r="X7" s="306"/>
      <c r="Y7" s="306"/>
      <c r="Z7" s="24"/>
      <c r="AA7" s="255"/>
      <c r="AB7" s="271"/>
      <c r="AC7" s="271"/>
      <c r="AD7" s="271"/>
      <c r="AE7" s="271"/>
      <c r="AF7" s="271"/>
      <c r="AG7" s="256"/>
      <c r="AH7" s="278"/>
      <c r="AI7" s="247" t="s">
        <v>5</v>
      </c>
      <c r="AJ7" s="248"/>
      <c r="AK7" s="248"/>
      <c r="AL7" s="248"/>
      <c r="AM7" s="248"/>
      <c r="AN7" s="249"/>
      <c r="AO7" s="250" t="s">
        <v>5</v>
      </c>
      <c r="AP7" s="248"/>
      <c r="AQ7" s="248"/>
      <c r="AR7" s="248"/>
      <c r="AS7" s="248"/>
      <c r="AT7" s="249"/>
      <c r="AU7" s="251" t="s">
        <v>8</v>
      </c>
      <c r="AV7" s="252"/>
      <c r="AW7" s="252"/>
      <c r="AX7" s="252"/>
      <c r="AY7" s="252"/>
      <c r="AZ7" s="252"/>
      <c r="BA7" s="252"/>
      <c r="BB7" s="253"/>
    </row>
    <row r="8" spans="1:56" ht="6" customHeight="1" x14ac:dyDescent="0.15">
      <c r="B8" s="270"/>
      <c r="C8" s="271"/>
      <c r="D8" s="271"/>
      <c r="E8" s="271"/>
      <c r="F8" s="271"/>
      <c r="G8" s="271"/>
      <c r="H8" s="271"/>
      <c r="I8" s="271"/>
      <c r="J8" s="271"/>
      <c r="K8" s="272"/>
      <c r="L8" s="25"/>
      <c r="M8" s="271"/>
      <c r="N8" s="271"/>
      <c r="O8" s="271"/>
      <c r="P8" s="271"/>
      <c r="Q8" s="271"/>
      <c r="R8" s="271"/>
      <c r="S8" s="271"/>
      <c r="T8" s="271"/>
      <c r="U8" s="271"/>
      <c r="V8" s="271"/>
      <c r="W8" s="271"/>
      <c r="X8" s="271"/>
      <c r="Y8" s="271"/>
      <c r="Z8" s="19"/>
      <c r="AA8" s="255"/>
      <c r="AB8" s="271"/>
      <c r="AC8" s="271"/>
      <c r="AD8" s="271"/>
      <c r="AE8" s="271"/>
      <c r="AF8" s="271"/>
      <c r="AG8" s="256"/>
      <c r="AH8" s="278"/>
      <c r="AI8" s="250"/>
      <c r="AJ8" s="248"/>
      <c r="AK8" s="248"/>
      <c r="AL8" s="248"/>
      <c r="AM8" s="248"/>
      <c r="AN8" s="249"/>
      <c r="AO8" s="250"/>
      <c r="AP8" s="248"/>
      <c r="AQ8" s="248"/>
      <c r="AR8" s="248"/>
      <c r="AS8" s="248"/>
      <c r="AT8" s="249"/>
      <c r="AU8" s="251"/>
      <c r="AV8" s="252"/>
      <c r="AW8" s="252"/>
      <c r="AX8" s="252"/>
      <c r="AY8" s="252"/>
      <c r="AZ8" s="252"/>
      <c r="BA8" s="252"/>
      <c r="BB8" s="253"/>
    </row>
    <row r="9" spans="1:56" ht="9.75" customHeight="1" x14ac:dyDescent="0.15">
      <c r="B9" s="21">
        <v>15</v>
      </c>
      <c r="C9" s="22"/>
      <c r="D9" s="22"/>
      <c r="E9" s="22"/>
      <c r="F9" s="22"/>
      <c r="G9" s="22"/>
      <c r="H9" s="22"/>
      <c r="I9" s="22"/>
      <c r="J9" s="22"/>
      <c r="K9" s="22">
        <v>24</v>
      </c>
      <c r="L9" s="26">
        <v>29</v>
      </c>
      <c r="M9" s="307"/>
      <c r="N9" s="307"/>
      <c r="O9" s="307"/>
      <c r="P9" s="307"/>
      <c r="Q9" s="307"/>
      <c r="R9" s="307"/>
      <c r="S9" s="307"/>
      <c r="T9" s="307"/>
      <c r="U9" s="307"/>
      <c r="V9" s="307"/>
      <c r="W9" s="307"/>
      <c r="X9" s="307"/>
      <c r="Y9" s="307"/>
      <c r="Z9" s="22">
        <v>43</v>
      </c>
      <c r="AA9" s="27">
        <v>44</v>
      </c>
      <c r="AB9" s="22"/>
      <c r="AC9" s="22"/>
      <c r="AD9" s="22"/>
      <c r="AE9" s="22"/>
      <c r="AF9" s="22"/>
      <c r="AG9" s="28">
        <v>50</v>
      </c>
      <c r="AH9" s="153">
        <v>51</v>
      </c>
      <c r="AI9" s="154">
        <v>53</v>
      </c>
      <c r="AJ9" s="155"/>
      <c r="AK9" s="155"/>
      <c r="AL9" s="155"/>
      <c r="AM9" s="155"/>
      <c r="AN9" s="156">
        <v>58</v>
      </c>
      <c r="AO9" s="154">
        <v>60</v>
      </c>
      <c r="AP9" s="155"/>
      <c r="AQ9" s="155"/>
      <c r="AR9" s="155"/>
      <c r="AS9" s="155"/>
      <c r="AT9" s="156">
        <v>65</v>
      </c>
      <c r="AU9" s="29"/>
      <c r="AV9" s="29"/>
      <c r="AW9" s="29">
        <v>66</v>
      </c>
      <c r="AX9" s="45" t="s">
        <v>21</v>
      </c>
      <c r="AY9" s="20"/>
      <c r="AZ9" s="20"/>
      <c r="BA9" s="29"/>
      <c r="BB9" s="30">
        <v>71</v>
      </c>
    </row>
    <row r="10" spans="1:56" ht="8.25" customHeight="1" x14ac:dyDescent="0.15">
      <c r="B10" s="9"/>
      <c r="C10" s="2"/>
      <c r="D10" s="2"/>
      <c r="E10" s="2"/>
      <c r="F10" s="2"/>
      <c r="G10" s="2"/>
      <c r="H10" s="2"/>
      <c r="I10" s="2"/>
      <c r="J10" s="2"/>
      <c r="K10" s="2"/>
      <c r="L10" s="321" t="str">
        <f>+MID(ASC(入力シート!$E41),加入原票③!L$53,1)</f>
        <v/>
      </c>
      <c r="M10" s="308" t="str">
        <f>+MID(ASC(入力シート!$E41),加入原票③!M$53,1)</f>
        <v/>
      </c>
      <c r="N10" s="308" t="str">
        <f>+MID(ASC(入力シート!$E41),加入原票③!N$53,1)</f>
        <v/>
      </c>
      <c r="O10" s="308" t="str">
        <f>+MID(ASC(入力シート!$E41),加入原票③!O$53,1)</f>
        <v/>
      </c>
      <c r="P10" s="308" t="str">
        <f>+MID(ASC(入力シート!$E41),加入原票③!P$53,1)</f>
        <v/>
      </c>
      <c r="Q10" s="308" t="str">
        <f>+MID(ASC(入力シート!$E41),加入原票③!Q$53,1)</f>
        <v/>
      </c>
      <c r="R10" s="308" t="str">
        <f>+MID(ASC(入力シート!$E41),加入原票③!R$53,1)</f>
        <v/>
      </c>
      <c r="S10" s="308" t="str">
        <f>+MID(ASC(入力シート!$E41),加入原票③!S$53,1)</f>
        <v/>
      </c>
      <c r="T10" s="308" t="str">
        <f>+MID(ASC(入力シート!$E41),加入原票③!T$53,1)</f>
        <v/>
      </c>
      <c r="U10" s="308" t="str">
        <f>+MID(ASC(入力シート!$E41),加入原票③!U$53,1)</f>
        <v/>
      </c>
      <c r="V10" s="308" t="str">
        <f>+MID(ASC(入力シート!$E41),加入原票③!V$53,1)</f>
        <v/>
      </c>
      <c r="W10" s="308" t="str">
        <f>+MID(ASC(入力シート!$E41),加入原票③!W$53,1)</f>
        <v/>
      </c>
      <c r="X10" s="308" t="str">
        <f>+MID(ASC(入力シート!$E41),加入原票③!X$53,1)</f>
        <v/>
      </c>
      <c r="Y10" s="308" t="str">
        <f>+MID(ASC(入力シート!$E41),加入原票③!Y$53,1)</f>
        <v/>
      </c>
      <c r="Z10" s="310" t="str">
        <f>+MID(ASC(入力シート!$E41),加入原票③!Z$53,1)</f>
        <v/>
      </c>
      <c r="AA10" s="97"/>
      <c r="AB10" s="54"/>
      <c r="AC10" s="54"/>
      <c r="AD10" s="54"/>
      <c r="AE10" s="54"/>
      <c r="AF10" s="54"/>
      <c r="AG10" s="46"/>
      <c r="AH10" s="312" t="str">
        <f>IF(入力シート!G41="男",1,IF(入力シート!G41="女",2,""))</f>
        <v/>
      </c>
      <c r="AI10" s="157"/>
      <c r="AJ10" s="158"/>
      <c r="AK10" s="159"/>
      <c r="AL10" s="159"/>
      <c r="AM10" s="159"/>
      <c r="AN10" s="160"/>
      <c r="AO10" s="157"/>
      <c r="AP10" s="158"/>
      <c r="AQ10" s="159"/>
      <c r="AR10" s="159"/>
      <c r="AS10" s="159"/>
      <c r="AT10" s="160"/>
      <c r="AU10" s="47"/>
      <c r="AV10" s="48"/>
      <c r="AW10" s="98"/>
      <c r="AX10" s="98"/>
      <c r="AY10" s="99"/>
      <c r="AZ10" s="99"/>
      <c r="BA10" s="99"/>
      <c r="BB10" s="120"/>
    </row>
    <row r="11" spans="1:56" ht="9" customHeight="1" x14ac:dyDescent="0.15">
      <c r="B11" s="228"/>
      <c r="C11" s="230"/>
      <c r="D11" s="229"/>
      <c r="E11" s="231"/>
      <c r="F11" s="229"/>
      <c r="G11" s="229"/>
      <c r="H11" s="229"/>
      <c r="I11" s="230"/>
      <c r="J11" s="229"/>
      <c r="K11" s="229"/>
      <c r="L11" s="322" t="e">
        <f>+MID(入力シート!#REF!,加入原票③!L$53,1)</f>
        <v>#REF!</v>
      </c>
      <c r="M11" s="309" t="e">
        <f>+MID(入力シート!#REF!,加入原票③!M$53,1)</f>
        <v>#REF!</v>
      </c>
      <c r="N11" s="309" t="e">
        <f>+MID(入力シート!#REF!,加入原票③!N$53,1)</f>
        <v>#REF!</v>
      </c>
      <c r="O11" s="309" t="e">
        <f>+MID(入力シート!#REF!,加入原票③!O$53,1)</f>
        <v>#REF!</v>
      </c>
      <c r="P11" s="309" t="e">
        <f>+MID(入力シート!#REF!,加入原票③!P$53,1)</f>
        <v>#REF!</v>
      </c>
      <c r="Q11" s="309" t="e">
        <f>+MID(入力シート!#REF!,加入原票③!Q$53,1)</f>
        <v>#REF!</v>
      </c>
      <c r="R11" s="309" t="e">
        <f>+MID(入力シート!#REF!,加入原票③!R$53,1)</f>
        <v>#REF!</v>
      </c>
      <c r="S11" s="309" t="e">
        <f>+MID(入力シート!#REF!,加入原票③!S$53,1)</f>
        <v>#REF!</v>
      </c>
      <c r="T11" s="309" t="e">
        <f>+MID(入力シート!#REF!,加入原票③!T$53,1)</f>
        <v>#REF!</v>
      </c>
      <c r="U11" s="309" t="e">
        <f>+MID(入力シート!#REF!,加入原票③!U$53,1)</f>
        <v>#REF!</v>
      </c>
      <c r="V11" s="309" t="e">
        <f>+MID(入力シート!#REF!,加入原票③!V$53,1)</f>
        <v>#REF!</v>
      </c>
      <c r="W11" s="309" t="e">
        <f>+MID(入力シート!#REF!,加入原票③!W$53,1)</f>
        <v>#REF!</v>
      </c>
      <c r="X11" s="309" t="e">
        <f>+MID(入力シート!#REF!,加入原票③!X$53,1)</f>
        <v>#REF!</v>
      </c>
      <c r="Y11" s="309" t="e">
        <f>+MID(入力シート!#REF!,加入原票③!Y$53,1)</f>
        <v>#REF!</v>
      </c>
      <c r="Z11" s="311" t="e">
        <f>+MID(入力シート!#REF!,加入原票③!Z$53,1)</f>
        <v>#REF!</v>
      </c>
      <c r="AA11" s="49"/>
      <c r="AB11" s="49"/>
      <c r="AC11" s="50"/>
      <c r="AD11" s="51"/>
      <c r="AE11" s="50"/>
      <c r="AF11" s="50"/>
      <c r="AG11" s="50"/>
      <c r="AH11" s="312"/>
      <c r="AI11" s="161"/>
      <c r="AJ11" s="162"/>
      <c r="AK11" s="161"/>
      <c r="AL11" s="163"/>
      <c r="AM11" s="162"/>
      <c r="AN11" s="163"/>
      <c r="AO11" s="162"/>
      <c r="AP11" s="162"/>
      <c r="AQ11" s="161"/>
      <c r="AR11" s="163"/>
      <c r="AS11" s="162"/>
      <c r="AT11" s="162"/>
      <c r="AU11" s="52"/>
      <c r="AV11" s="53"/>
      <c r="AW11" s="54"/>
      <c r="AX11" s="54"/>
      <c r="AY11" s="55"/>
      <c r="AZ11" s="56"/>
      <c r="BA11" s="54"/>
      <c r="BB11" s="57"/>
    </row>
    <row r="12" spans="1:56" ht="11.25" customHeight="1" x14ac:dyDescent="0.15">
      <c r="B12" s="76"/>
      <c r="C12" s="77"/>
      <c r="D12" s="78"/>
      <c r="E12" s="79"/>
      <c r="F12" s="5"/>
      <c r="G12" s="78"/>
      <c r="H12" s="5"/>
      <c r="I12" s="77"/>
      <c r="J12" s="78"/>
      <c r="K12" s="5"/>
      <c r="L12" s="314" t="str">
        <f>+IF(入力シート!D41="","",入力シート!D41)</f>
        <v/>
      </c>
      <c r="M12" s="315"/>
      <c r="N12" s="315"/>
      <c r="O12" s="315"/>
      <c r="P12" s="315"/>
      <c r="Q12" s="315"/>
      <c r="R12" s="315"/>
      <c r="S12" s="315"/>
      <c r="T12" s="315"/>
      <c r="U12" s="315"/>
      <c r="V12" s="315"/>
      <c r="W12" s="315"/>
      <c r="X12" s="315"/>
      <c r="Y12" s="315"/>
      <c r="Z12" s="316"/>
      <c r="AA12" s="97"/>
      <c r="AB12" s="97"/>
      <c r="AC12" s="100"/>
      <c r="AD12" s="101"/>
      <c r="AE12" s="54"/>
      <c r="AF12" s="100"/>
      <c r="AG12" s="54"/>
      <c r="AH12" s="312"/>
      <c r="AI12" s="164"/>
      <c r="AJ12" s="165"/>
      <c r="AK12" s="166"/>
      <c r="AL12" s="167"/>
      <c r="AM12" s="168"/>
      <c r="AN12" s="169"/>
      <c r="AO12" s="170"/>
      <c r="AP12" s="168"/>
      <c r="AQ12" s="164"/>
      <c r="AR12" s="171"/>
      <c r="AS12" s="172"/>
      <c r="AT12" s="167"/>
      <c r="AU12" s="58"/>
      <c r="AV12" s="59"/>
      <c r="AW12" s="121"/>
      <c r="AX12" s="102"/>
      <c r="AY12" s="97"/>
      <c r="AZ12" s="103"/>
      <c r="BA12" s="104"/>
      <c r="BB12" s="57"/>
    </row>
    <row r="13" spans="1:56" ht="15" customHeight="1" x14ac:dyDescent="0.15">
      <c r="B13" s="80" t="str">
        <f>IF(LEN(入力シート!$C41)&lt;11-B$53,"",MID(入力シート!$C41,LEN(入力シート!$C41)-(10-B$53),1))</f>
        <v/>
      </c>
      <c r="C13" s="81" t="str">
        <f>IF(LEN(入力シート!$C41)&lt;11-C$53,"",MID(入力シート!$C41,LEN(入力シート!$C41)-(10-C$53),1))</f>
        <v/>
      </c>
      <c r="D13" s="226" t="str">
        <f>IF(LEN(入力シート!$C41)&lt;11-D$53,"",MID(入力シート!$C41,LEN(入力シート!$C41)-(10-D$53),1))</f>
        <v/>
      </c>
      <c r="E13" s="227" t="str">
        <f>IF(LEN(入力シート!$C41)&lt;11-E$53,"",MID(入力シート!$C41,LEN(入力シート!$C41)-(10-E$53),1))</f>
        <v/>
      </c>
      <c r="F13" s="82" t="str">
        <f>IF(LEN(入力シート!$C41)&lt;11-F$53,"",MID(入力シート!$C41,LEN(入力シート!$C41)-(10-F$53),1))</f>
        <v/>
      </c>
      <c r="G13" s="226" t="str">
        <f>IF(LEN(入力シート!$C41)&lt;11-G$53,"",MID(入力シート!$C41,LEN(入力シート!$C41)-(10-G$53),1))</f>
        <v/>
      </c>
      <c r="H13" s="83" t="str">
        <f>IF(LEN(入力シート!$C41)&lt;11-H$53,"",MID(入力シート!$C41,LEN(入力シート!$C41)-(10-H$53),1))</f>
        <v/>
      </c>
      <c r="I13" s="81" t="str">
        <f>IF(LEN(入力シート!$C41)&lt;11-I$53,"",MID(入力シート!$C41,LEN(入力シート!$C41)-(10-I$53),1))</f>
        <v/>
      </c>
      <c r="J13" s="226" t="str">
        <f>IF(LEN(入力シート!$C41)&lt;11-J$53,"",MID(入力シート!$C41,LEN(入力シート!$C41)-(10-J$53),1))</f>
        <v/>
      </c>
      <c r="K13" s="83" t="str">
        <f>IF(LEN(入力シート!$C41)&lt;11-K$53,"",MID(入力シート!$C41,LEN(入力シート!$C41)-(10-K$53),1))</f>
        <v/>
      </c>
      <c r="L13" s="314"/>
      <c r="M13" s="315"/>
      <c r="N13" s="315"/>
      <c r="O13" s="315"/>
      <c r="P13" s="315"/>
      <c r="Q13" s="315"/>
      <c r="R13" s="315"/>
      <c r="S13" s="315"/>
      <c r="T13" s="315"/>
      <c r="U13" s="315"/>
      <c r="V13" s="315"/>
      <c r="W13" s="315"/>
      <c r="X13" s="315"/>
      <c r="Y13" s="315"/>
      <c r="Z13" s="316"/>
      <c r="AA13" s="105" t="str">
        <f>IF(LEN(入力シート!$F41)&lt;8-AA$53,"",MID(入力シート!$F41,LEN(入力シート!$F41)-(7-AA$53),1))</f>
        <v/>
      </c>
      <c r="AB13" s="106" t="str">
        <f>IF(LEN(入力シート!$F41)&lt;8-AB$53,"",MID(入力シート!$F41,LEN(入力シート!$F41)-(7-AB$53),1))</f>
        <v/>
      </c>
      <c r="AC13" s="224" t="str">
        <f>IF(LEN(入力シート!$F41)&lt;8-AC$53,"",MID(入力シート!$F41,LEN(入力シート!$F41)-(7-AC$53),1))</f>
        <v/>
      </c>
      <c r="AD13" s="225" t="str">
        <f>IF(LEN(入力シート!$F41)&lt;8-AD$53,"",MID(入力シート!$F41,LEN(入力シート!$F41)-(7-AD$53),1))</f>
        <v/>
      </c>
      <c r="AE13" s="107" t="str">
        <f>IF(LEN(入力シート!$F41)&lt;8-AE$53,"",MID(入力シート!$F41,LEN(入力シート!$F41)-(7-AE$53),1))</f>
        <v/>
      </c>
      <c r="AF13" s="224" t="str">
        <f>IF(LEN(入力シート!$F41)&lt;8-AF$53,"",MID(入力シート!$F41,LEN(入力シート!$F41)-(7-AF$53),1))</f>
        <v/>
      </c>
      <c r="AG13" s="108" t="str">
        <f>IF(LEN(入力シート!$F41)&lt;8-AG$53,"",MID(入力シート!$F41,LEN(入力シート!$F41)-(7-AG$53),1))</f>
        <v/>
      </c>
      <c r="AH13" s="313"/>
      <c r="AI13" s="173" t="str">
        <f>+MID(入力シート!$H41,加入原票③!AI$53,1)</f>
        <v/>
      </c>
      <c r="AJ13" s="174" t="str">
        <f>+MID(入力シート!$H41,加入原票③!AJ$53,1)</f>
        <v/>
      </c>
      <c r="AK13" s="175" t="str">
        <f>+MID(入力シート!$H41,加入原票③!AK$53,1)</f>
        <v/>
      </c>
      <c r="AL13" s="176" t="str">
        <f>+MID(入力シート!$H41,加入原票③!AL$53,1)</f>
        <v/>
      </c>
      <c r="AM13" s="177" t="str">
        <f>+MID(入力シート!$H41,加入原票③!AM$53,1)</f>
        <v/>
      </c>
      <c r="AN13" s="178" t="str">
        <f>+MID(入力シート!$H41,加入原票③!AN$53,1)</f>
        <v/>
      </c>
      <c r="AO13" s="175" t="str">
        <f>+MID(入力シート!$I41,加入原票③!AO$53,1)</f>
        <v/>
      </c>
      <c r="AP13" s="174" t="str">
        <f>+MID(入力シート!$I41,加入原票③!AP$53,1)</f>
        <v/>
      </c>
      <c r="AQ13" s="175" t="str">
        <f>+MID(入力シート!$I41,加入原票③!AQ$53,1)</f>
        <v/>
      </c>
      <c r="AR13" s="176" t="str">
        <f>+MID(入力シート!$I41,加入原票③!AR$53,1)</f>
        <v/>
      </c>
      <c r="AS13" s="177" t="str">
        <f>+MID(入力シート!$I41,加入原票③!AS$53,1)</f>
        <v/>
      </c>
      <c r="AT13" s="178" t="str">
        <f>+MID(入力シート!$I41,加入原票③!AT$53,1)</f>
        <v/>
      </c>
      <c r="AU13" s="60">
        <v>2</v>
      </c>
      <c r="AV13" s="61">
        <v>0</v>
      </c>
      <c r="AW13" s="224" t="str">
        <f>+MID(入力シート!$J41,加入原票③!AW$53,1)</f>
        <v/>
      </c>
      <c r="AX13" s="108" t="str">
        <f>+MID(入力シート!$J41,加入原票③!AX$53,1)</f>
        <v/>
      </c>
      <c r="AY13" s="106" t="str">
        <f>+MID(入力シート!$J41,加入原票③!AY$53,1)</f>
        <v/>
      </c>
      <c r="AZ13" s="225" t="str">
        <f>+MID(入力シート!$J41,加入原票③!AZ$53,1)</f>
        <v/>
      </c>
      <c r="BA13" s="107" t="str">
        <f>+MID(入力シート!$J41,加入原票③!BA$53,1)</f>
        <v/>
      </c>
      <c r="BB13" s="122" t="str">
        <f>+MID(入力シート!$J41,加入原票③!BB$53,1)</f>
        <v/>
      </c>
    </row>
    <row r="14" spans="1:56" ht="8.25" customHeight="1" x14ac:dyDescent="0.15">
      <c r="B14" s="84"/>
      <c r="C14" s="85"/>
      <c r="D14" s="85"/>
      <c r="E14" s="85"/>
      <c r="F14" s="85"/>
      <c r="G14" s="85"/>
      <c r="H14" s="85"/>
      <c r="I14" s="85"/>
      <c r="J14" s="85"/>
      <c r="K14" s="85"/>
      <c r="L14" s="317" t="str">
        <f>+MID(ASC(入力シート!$E42),加入原票③!L$53,1)</f>
        <v/>
      </c>
      <c r="M14" s="319" t="str">
        <f>+MID(ASC(入力シート!$E42),加入原票③!M$53,1)</f>
        <v/>
      </c>
      <c r="N14" s="319" t="str">
        <f>+MID(ASC(入力シート!$E42),加入原票③!N$53,1)</f>
        <v/>
      </c>
      <c r="O14" s="319" t="str">
        <f>+MID(ASC(入力シート!$E42),加入原票③!O$53,1)</f>
        <v/>
      </c>
      <c r="P14" s="319" t="str">
        <f>+MID(ASC(入力シート!$E42),加入原票③!P$53,1)</f>
        <v/>
      </c>
      <c r="Q14" s="319" t="str">
        <f>+MID(ASC(入力シート!$E42),加入原票③!Q$53,1)</f>
        <v/>
      </c>
      <c r="R14" s="319" t="str">
        <f>+MID(ASC(入力シート!$E42),加入原票③!R$53,1)</f>
        <v/>
      </c>
      <c r="S14" s="319" t="str">
        <f>+MID(ASC(入力シート!$E42),加入原票③!S$53,1)</f>
        <v/>
      </c>
      <c r="T14" s="319" t="str">
        <f>+MID(ASC(入力シート!$E42),加入原票③!T$53,1)</f>
        <v/>
      </c>
      <c r="U14" s="319" t="str">
        <f>+MID(ASC(入力シート!$E42),加入原票③!U$53,1)</f>
        <v/>
      </c>
      <c r="V14" s="319" t="str">
        <f>+MID(ASC(入力シート!$E42),加入原票③!V$53,1)</f>
        <v/>
      </c>
      <c r="W14" s="319" t="str">
        <f>+MID(ASC(入力シート!$E42),加入原票③!W$53,1)</f>
        <v/>
      </c>
      <c r="X14" s="319" t="str">
        <f>+MID(ASC(入力シート!$E42),加入原票③!X$53,1)</f>
        <v/>
      </c>
      <c r="Y14" s="319" t="str">
        <f>+MID(ASC(入力シート!$E42),加入原票③!Y$53,1)</f>
        <v/>
      </c>
      <c r="Z14" s="323" t="str">
        <f>+MID(ASC(入力シート!$E42),加入原票③!Z$53,1)</f>
        <v/>
      </c>
      <c r="AA14" s="109"/>
      <c r="AB14" s="85"/>
      <c r="AC14" s="85"/>
      <c r="AD14" s="85"/>
      <c r="AE14" s="85"/>
      <c r="AF14" s="85"/>
      <c r="AG14" s="4"/>
      <c r="AH14" s="312" t="str">
        <f>IF(入力シート!G42="男",1,IF(入力シート!G42="女",2,""))</f>
        <v/>
      </c>
      <c r="AI14" s="179"/>
      <c r="AJ14" s="180"/>
      <c r="AK14" s="181"/>
      <c r="AL14" s="181"/>
      <c r="AM14" s="181"/>
      <c r="AN14" s="182"/>
      <c r="AO14" s="179"/>
      <c r="AP14" s="180"/>
      <c r="AQ14" s="181"/>
      <c r="AR14" s="181"/>
      <c r="AS14" s="181"/>
      <c r="AT14" s="182"/>
      <c r="AU14" s="36"/>
      <c r="AV14" s="42"/>
      <c r="AW14" s="110"/>
      <c r="AX14" s="110"/>
      <c r="AY14" s="111"/>
      <c r="AZ14" s="111"/>
      <c r="BA14" s="111"/>
      <c r="BB14" s="123"/>
    </row>
    <row r="15" spans="1:56" ht="9" customHeight="1" x14ac:dyDescent="0.15">
      <c r="B15" s="228"/>
      <c r="C15" s="230"/>
      <c r="D15" s="229"/>
      <c r="E15" s="231"/>
      <c r="F15" s="229"/>
      <c r="G15" s="229"/>
      <c r="H15" s="229"/>
      <c r="I15" s="230"/>
      <c r="J15" s="229"/>
      <c r="K15" s="229"/>
      <c r="L15" s="318" t="e">
        <f>+MID(入力シート!#REF!,加入原票③!L$53,1)</f>
        <v>#REF!</v>
      </c>
      <c r="M15" s="320" t="e">
        <f>+MID(入力シート!#REF!,加入原票③!M$53,1)</f>
        <v>#REF!</v>
      </c>
      <c r="N15" s="320" t="e">
        <f>+MID(入力シート!#REF!,加入原票③!N$53,1)</f>
        <v>#REF!</v>
      </c>
      <c r="O15" s="320" t="e">
        <f>+MID(入力シート!#REF!,加入原票③!O$53,1)</f>
        <v>#REF!</v>
      </c>
      <c r="P15" s="320" t="e">
        <f>+MID(入力シート!#REF!,加入原票③!P$53,1)</f>
        <v>#REF!</v>
      </c>
      <c r="Q15" s="320" t="e">
        <f>+MID(入力シート!#REF!,加入原票③!Q$53,1)</f>
        <v>#REF!</v>
      </c>
      <c r="R15" s="320" t="e">
        <f>+MID(入力シート!#REF!,加入原票③!R$53,1)</f>
        <v>#REF!</v>
      </c>
      <c r="S15" s="320" t="e">
        <f>+MID(入力シート!#REF!,加入原票③!S$53,1)</f>
        <v>#REF!</v>
      </c>
      <c r="T15" s="320" t="e">
        <f>+MID(入力シート!#REF!,加入原票③!T$53,1)</f>
        <v>#REF!</v>
      </c>
      <c r="U15" s="320" t="e">
        <f>+MID(入力シート!#REF!,加入原票③!U$53,1)</f>
        <v>#REF!</v>
      </c>
      <c r="V15" s="320" t="e">
        <f>+MID(入力シート!#REF!,加入原票③!V$53,1)</f>
        <v>#REF!</v>
      </c>
      <c r="W15" s="320" t="e">
        <f>+MID(入力シート!#REF!,加入原票③!W$53,1)</f>
        <v>#REF!</v>
      </c>
      <c r="X15" s="320" t="e">
        <f>+MID(入力シート!#REF!,加入原票③!X$53,1)</f>
        <v>#REF!</v>
      </c>
      <c r="Y15" s="320" t="e">
        <f>+MID(入力シート!#REF!,加入原票③!Y$53,1)</f>
        <v>#REF!</v>
      </c>
      <c r="Z15" s="324" t="e">
        <f>+MID(入力シート!#REF!,加入原票③!Z$53,1)</f>
        <v>#REF!</v>
      </c>
      <c r="AA15" s="49"/>
      <c r="AB15" s="49"/>
      <c r="AC15" s="50"/>
      <c r="AD15" s="51"/>
      <c r="AE15" s="50"/>
      <c r="AF15" s="50"/>
      <c r="AG15" s="50"/>
      <c r="AH15" s="312"/>
      <c r="AI15" s="161"/>
      <c r="AJ15" s="162"/>
      <c r="AK15" s="161"/>
      <c r="AL15" s="163"/>
      <c r="AM15" s="162"/>
      <c r="AN15" s="163"/>
      <c r="AO15" s="162"/>
      <c r="AP15" s="162"/>
      <c r="AQ15" s="161"/>
      <c r="AR15" s="163"/>
      <c r="AS15" s="162"/>
      <c r="AT15" s="162"/>
      <c r="AU15" s="52"/>
      <c r="AV15" s="53"/>
      <c r="AW15" s="54"/>
      <c r="AX15" s="54"/>
      <c r="AY15" s="55"/>
      <c r="AZ15" s="56"/>
      <c r="BA15" s="54"/>
      <c r="BB15" s="57"/>
    </row>
    <row r="16" spans="1:56" ht="11.25" customHeight="1" x14ac:dyDescent="0.15">
      <c r="B16" s="76"/>
      <c r="C16" s="77"/>
      <c r="D16" s="78"/>
      <c r="E16" s="79"/>
      <c r="F16" s="5"/>
      <c r="G16" s="78"/>
      <c r="H16" s="5"/>
      <c r="I16" s="77"/>
      <c r="J16" s="78"/>
      <c r="K16" s="5"/>
      <c r="L16" s="314" t="str">
        <f>+IF(入力シート!D42="","",入力シート!D42)</f>
        <v/>
      </c>
      <c r="M16" s="315"/>
      <c r="N16" s="315"/>
      <c r="O16" s="315"/>
      <c r="P16" s="315"/>
      <c r="Q16" s="315"/>
      <c r="R16" s="315"/>
      <c r="S16" s="315"/>
      <c r="T16" s="315"/>
      <c r="U16" s="315"/>
      <c r="V16" s="315"/>
      <c r="W16" s="315"/>
      <c r="X16" s="315"/>
      <c r="Y16" s="315"/>
      <c r="Z16" s="316"/>
      <c r="AA16" s="97"/>
      <c r="AB16" s="97"/>
      <c r="AC16" s="100"/>
      <c r="AD16" s="101"/>
      <c r="AE16" s="54"/>
      <c r="AF16" s="100"/>
      <c r="AG16" s="54"/>
      <c r="AH16" s="312"/>
      <c r="AI16" s="164"/>
      <c r="AJ16" s="165"/>
      <c r="AK16" s="166"/>
      <c r="AL16" s="167"/>
      <c r="AM16" s="168"/>
      <c r="AN16" s="169"/>
      <c r="AO16" s="170"/>
      <c r="AP16" s="168"/>
      <c r="AQ16" s="164"/>
      <c r="AR16" s="171"/>
      <c r="AS16" s="172"/>
      <c r="AT16" s="167"/>
      <c r="AU16" s="58"/>
      <c r="AV16" s="59"/>
      <c r="AW16" s="121"/>
      <c r="AX16" s="102"/>
      <c r="AY16" s="97"/>
      <c r="AZ16" s="103"/>
      <c r="BA16" s="104"/>
      <c r="BB16" s="57"/>
    </row>
    <row r="17" spans="1:54" ht="15" customHeight="1" x14ac:dyDescent="0.15">
      <c r="B17" s="80" t="str">
        <f>IF(LEN(入力シート!$C42)&lt;11-B$53,"",MID(入力シート!$C42,LEN(入力シート!$C42)-(10-B$53),1))</f>
        <v/>
      </c>
      <c r="C17" s="81" t="str">
        <f>IF(LEN(入力シート!$C42)&lt;11-C$53,"",MID(入力シート!$C42,LEN(入力シート!$C42)-(10-C$53),1))</f>
        <v/>
      </c>
      <c r="D17" s="226" t="str">
        <f>IF(LEN(入力シート!$C42)&lt;11-D$53,"",MID(入力シート!$C42,LEN(入力シート!$C42)-(10-D$53),1))</f>
        <v/>
      </c>
      <c r="E17" s="227" t="str">
        <f>IF(LEN(入力シート!$C42)&lt;11-E$53,"",MID(入力シート!$C42,LEN(入力シート!$C42)-(10-E$53),1))</f>
        <v/>
      </c>
      <c r="F17" s="82" t="str">
        <f>IF(LEN(入力シート!$C42)&lt;11-F$53,"",MID(入力シート!$C42,LEN(入力シート!$C42)-(10-F$53),1))</f>
        <v/>
      </c>
      <c r="G17" s="226" t="str">
        <f>IF(LEN(入力シート!$C42)&lt;11-G$53,"",MID(入力シート!$C42,LEN(入力シート!$C42)-(10-G$53),1))</f>
        <v/>
      </c>
      <c r="H17" s="83" t="str">
        <f>IF(LEN(入力シート!$C42)&lt;11-H$53,"",MID(入力シート!$C42,LEN(入力シート!$C42)-(10-H$53),1))</f>
        <v/>
      </c>
      <c r="I17" s="81" t="str">
        <f>IF(LEN(入力シート!$C42)&lt;11-I$53,"",MID(入力シート!$C42,LEN(入力シート!$C42)-(10-I$53),1))</f>
        <v/>
      </c>
      <c r="J17" s="226" t="str">
        <f>IF(LEN(入力シート!$C42)&lt;11-J$53,"",MID(入力シート!$C42,LEN(入力シート!$C42)-(10-J$53),1))</f>
        <v/>
      </c>
      <c r="K17" s="83" t="str">
        <f>IF(LEN(入力シート!$C42)&lt;11-K$53,"",MID(入力シート!$C42,LEN(入力シート!$C42)-(10-K$53),1))</f>
        <v/>
      </c>
      <c r="L17" s="314"/>
      <c r="M17" s="315"/>
      <c r="N17" s="315"/>
      <c r="O17" s="315"/>
      <c r="P17" s="315"/>
      <c r="Q17" s="315"/>
      <c r="R17" s="315"/>
      <c r="S17" s="315"/>
      <c r="T17" s="315"/>
      <c r="U17" s="315"/>
      <c r="V17" s="315"/>
      <c r="W17" s="315"/>
      <c r="X17" s="315"/>
      <c r="Y17" s="315"/>
      <c r="Z17" s="316"/>
      <c r="AA17" s="105" t="str">
        <f>IF(LEN(入力シート!$F42)&lt;8-AA$53,"",MID(入力シート!$F42,LEN(入力シート!$F42)-(7-AA$53),1))</f>
        <v/>
      </c>
      <c r="AB17" s="106" t="str">
        <f>IF(LEN(入力シート!$F42)&lt;8-AB$53,"",MID(入力シート!$F42,LEN(入力シート!$F42)-(7-AB$53),1))</f>
        <v/>
      </c>
      <c r="AC17" s="224" t="str">
        <f>IF(LEN(入力シート!$F42)&lt;8-AC$53,"",MID(入力シート!$F42,LEN(入力シート!$F42)-(7-AC$53),1))</f>
        <v/>
      </c>
      <c r="AD17" s="225" t="str">
        <f>IF(LEN(入力シート!$F42)&lt;8-AD$53,"",MID(入力シート!$F42,LEN(入力シート!$F42)-(7-AD$53),1))</f>
        <v/>
      </c>
      <c r="AE17" s="107" t="str">
        <f>IF(LEN(入力シート!$F42)&lt;8-AE$53,"",MID(入力シート!$F42,LEN(入力シート!$F42)-(7-AE$53),1))</f>
        <v/>
      </c>
      <c r="AF17" s="224" t="str">
        <f>IF(LEN(入力シート!$F42)&lt;8-AF$53,"",MID(入力シート!$F42,LEN(入力シート!$F42)-(7-AF$53),1))</f>
        <v/>
      </c>
      <c r="AG17" s="108" t="str">
        <f>IF(LEN(入力シート!$F42)&lt;8-AG$53,"",MID(入力シート!$F42,LEN(入力シート!$F42)-(7-AG$53),1))</f>
        <v/>
      </c>
      <c r="AH17" s="313"/>
      <c r="AI17" s="173" t="str">
        <f>+MID(入力シート!$H42,加入原票③!AI$53,1)</f>
        <v/>
      </c>
      <c r="AJ17" s="174" t="str">
        <f>+MID(入力シート!$H42,加入原票③!AJ$53,1)</f>
        <v/>
      </c>
      <c r="AK17" s="175" t="str">
        <f>+MID(入力シート!$H42,加入原票③!AK$53,1)</f>
        <v/>
      </c>
      <c r="AL17" s="176" t="str">
        <f>+MID(入力シート!$H42,加入原票③!AL$53,1)</f>
        <v/>
      </c>
      <c r="AM17" s="177" t="str">
        <f>+MID(入力シート!$H42,加入原票③!AM$53,1)</f>
        <v/>
      </c>
      <c r="AN17" s="178" t="str">
        <f>+MID(入力シート!$H42,加入原票③!AN$53,1)</f>
        <v/>
      </c>
      <c r="AO17" s="175" t="str">
        <f>+MID(入力シート!$I42,加入原票③!AO$53,1)</f>
        <v/>
      </c>
      <c r="AP17" s="174" t="str">
        <f>+MID(入力シート!$I42,加入原票③!AP$53,1)</f>
        <v/>
      </c>
      <c r="AQ17" s="175" t="str">
        <f>+MID(入力シート!$I42,加入原票③!AQ$53,1)</f>
        <v/>
      </c>
      <c r="AR17" s="176" t="str">
        <f>+MID(入力シート!$I42,加入原票③!AR$53,1)</f>
        <v/>
      </c>
      <c r="AS17" s="177" t="str">
        <f>+MID(入力シート!$I42,加入原票③!AS$53,1)</f>
        <v/>
      </c>
      <c r="AT17" s="178" t="str">
        <f>+MID(入力シート!$I42,加入原票③!AT$53,1)</f>
        <v/>
      </c>
      <c r="AU17" s="60">
        <v>2</v>
      </c>
      <c r="AV17" s="61">
        <v>0</v>
      </c>
      <c r="AW17" s="224" t="str">
        <f>+MID(入力シート!$J42,加入原票③!AW$53,1)</f>
        <v/>
      </c>
      <c r="AX17" s="108" t="str">
        <f>+MID(入力シート!$J42,加入原票③!AX$53,1)</f>
        <v/>
      </c>
      <c r="AY17" s="106" t="str">
        <f>+MID(入力シート!$J42,加入原票③!AY$53,1)</f>
        <v/>
      </c>
      <c r="AZ17" s="225" t="str">
        <f>+MID(入力シート!$J42,加入原票③!AZ$53,1)</f>
        <v/>
      </c>
      <c r="BA17" s="107" t="str">
        <f>+MID(入力シート!$J42,加入原票③!BA$53,1)</f>
        <v/>
      </c>
      <c r="BB17" s="122" t="str">
        <f>+MID(入力シート!$J42,加入原票③!BB$53,1)</f>
        <v/>
      </c>
    </row>
    <row r="18" spans="1:54" ht="8.25" customHeight="1" x14ac:dyDescent="0.15">
      <c r="B18" s="84"/>
      <c r="C18" s="85"/>
      <c r="D18" s="85"/>
      <c r="E18" s="85"/>
      <c r="F18" s="85"/>
      <c r="G18" s="85"/>
      <c r="H18" s="85"/>
      <c r="I18" s="85"/>
      <c r="J18" s="85"/>
      <c r="K18" s="85"/>
      <c r="L18" s="317" t="str">
        <f>+MID(ASC(入力シート!$E43),加入原票③!L$53,1)</f>
        <v/>
      </c>
      <c r="M18" s="319" t="str">
        <f>+MID(ASC(入力シート!$E43),加入原票③!M$53,1)</f>
        <v/>
      </c>
      <c r="N18" s="319" t="str">
        <f>+MID(ASC(入力シート!$E43),加入原票③!N$53,1)</f>
        <v/>
      </c>
      <c r="O18" s="319" t="str">
        <f>+MID(ASC(入力シート!$E43),加入原票③!O$53,1)</f>
        <v/>
      </c>
      <c r="P18" s="319" t="str">
        <f>+MID(ASC(入力シート!$E43),加入原票③!P$53,1)</f>
        <v/>
      </c>
      <c r="Q18" s="319" t="str">
        <f>+MID(ASC(入力シート!$E43),加入原票③!Q$53,1)</f>
        <v/>
      </c>
      <c r="R18" s="319" t="str">
        <f>+MID(ASC(入力シート!$E43),加入原票③!R$53,1)</f>
        <v/>
      </c>
      <c r="S18" s="319" t="str">
        <f>+MID(ASC(入力シート!$E43),加入原票③!S$53,1)</f>
        <v/>
      </c>
      <c r="T18" s="319" t="str">
        <f>+MID(ASC(入力シート!$E43),加入原票③!T$53,1)</f>
        <v/>
      </c>
      <c r="U18" s="319" t="str">
        <f>+MID(ASC(入力シート!$E43),加入原票③!U$53,1)</f>
        <v/>
      </c>
      <c r="V18" s="319" t="str">
        <f>+MID(ASC(入力シート!$E43),加入原票③!V$53,1)</f>
        <v/>
      </c>
      <c r="W18" s="319" t="str">
        <f>+MID(ASC(入力シート!$E43),加入原票③!W$53,1)</f>
        <v/>
      </c>
      <c r="X18" s="319" t="str">
        <f>+MID(ASC(入力シート!$E43),加入原票③!X$53,1)</f>
        <v/>
      </c>
      <c r="Y18" s="319" t="str">
        <f>+MID(ASC(入力シート!$E43),加入原票③!Y$53,1)</f>
        <v/>
      </c>
      <c r="Z18" s="323" t="str">
        <f>+MID(ASC(入力シート!$E43),加入原票③!Z$53,1)</f>
        <v/>
      </c>
      <c r="AA18" s="109"/>
      <c r="AB18" s="85"/>
      <c r="AC18" s="85"/>
      <c r="AD18" s="85"/>
      <c r="AE18" s="85"/>
      <c r="AF18" s="85"/>
      <c r="AG18" s="4"/>
      <c r="AH18" s="312" t="str">
        <f>IF(入力シート!G43="男",1,IF(入力シート!G43="女",2,""))</f>
        <v/>
      </c>
      <c r="AI18" s="179"/>
      <c r="AJ18" s="180"/>
      <c r="AK18" s="181"/>
      <c r="AL18" s="181"/>
      <c r="AM18" s="181"/>
      <c r="AN18" s="182"/>
      <c r="AO18" s="179"/>
      <c r="AP18" s="180"/>
      <c r="AQ18" s="181"/>
      <c r="AR18" s="181"/>
      <c r="AS18" s="181"/>
      <c r="AT18" s="182"/>
      <c r="AU18" s="36"/>
      <c r="AV18" s="42"/>
      <c r="AW18" s="110"/>
      <c r="AX18" s="110"/>
      <c r="AY18" s="111"/>
      <c r="AZ18" s="111"/>
      <c r="BA18" s="111"/>
      <c r="BB18" s="123"/>
    </row>
    <row r="19" spans="1:54" ht="9" customHeight="1" x14ac:dyDescent="0.15">
      <c r="B19" s="228"/>
      <c r="C19" s="230"/>
      <c r="D19" s="229"/>
      <c r="E19" s="231"/>
      <c r="F19" s="229"/>
      <c r="G19" s="229"/>
      <c r="H19" s="229"/>
      <c r="I19" s="230"/>
      <c r="J19" s="229"/>
      <c r="K19" s="229"/>
      <c r="L19" s="318" t="e">
        <f>+MID(入力シート!#REF!,加入原票③!L$53,1)</f>
        <v>#REF!</v>
      </c>
      <c r="M19" s="320" t="e">
        <f>+MID(入力シート!#REF!,加入原票③!M$53,1)</f>
        <v>#REF!</v>
      </c>
      <c r="N19" s="320" t="e">
        <f>+MID(入力シート!#REF!,加入原票③!N$53,1)</f>
        <v>#REF!</v>
      </c>
      <c r="O19" s="320" t="e">
        <f>+MID(入力シート!#REF!,加入原票③!O$53,1)</f>
        <v>#REF!</v>
      </c>
      <c r="P19" s="320" t="e">
        <f>+MID(入力シート!#REF!,加入原票③!P$53,1)</f>
        <v>#REF!</v>
      </c>
      <c r="Q19" s="320" t="e">
        <f>+MID(入力シート!#REF!,加入原票③!Q$53,1)</f>
        <v>#REF!</v>
      </c>
      <c r="R19" s="320" t="e">
        <f>+MID(入力シート!#REF!,加入原票③!R$53,1)</f>
        <v>#REF!</v>
      </c>
      <c r="S19" s="320" t="e">
        <f>+MID(入力シート!#REF!,加入原票③!S$53,1)</f>
        <v>#REF!</v>
      </c>
      <c r="T19" s="320" t="e">
        <f>+MID(入力シート!#REF!,加入原票③!T$53,1)</f>
        <v>#REF!</v>
      </c>
      <c r="U19" s="320" t="e">
        <f>+MID(入力シート!#REF!,加入原票③!U$53,1)</f>
        <v>#REF!</v>
      </c>
      <c r="V19" s="320" t="e">
        <f>+MID(入力シート!#REF!,加入原票③!V$53,1)</f>
        <v>#REF!</v>
      </c>
      <c r="W19" s="320" t="e">
        <f>+MID(入力シート!#REF!,加入原票③!W$53,1)</f>
        <v>#REF!</v>
      </c>
      <c r="X19" s="320" t="e">
        <f>+MID(入力シート!#REF!,加入原票③!X$53,1)</f>
        <v>#REF!</v>
      </c>
      <c r="Y19" s="320" t="e">
        <f>+MID(入力シート!#REF!,加入原票③!Y$53,1)</f>
        <v>#REF!</v>
      </c>
      <c r="Z19" s="324" t="e">
        <f>+MID(入力シート!#REF!,加入原票③!Z$53,1)</f>
        <v>#REF!</v>
      </c>
      <c r="AA19" s="49"/>
      <c r="AB19" s="49"/>
      <c r="AC19" s="50"/>
      <c r="AD19" s="51"/>
      <c r="AE19" s="50"/>
      <c r="AF19" s="50"/>
      <c r="AG19" s="50"/>
      <c r="AH19" s="312"/>
      <c r="AI19" s="161"/>
      <c r="AJ19" s="162"/>
      <c r="AK19" s="161"/>
      <c r="AL19" s="163"/>
      <c r="AM19" s="162"/>
      <c r="AN19" s="163"/>
      <c r="AO19" s="162"/>
      <c r="AP19" s="162"/>
      <c r="AQ19" s="161"/>
      <c r="AR19" s="163"/>
      <c r="AS19" s="162"/>
      <c r="AT19" s="162"/>
      <c r="AU19" s="52"/>
      <c r="AV19" s="53"/>
      <c r="AW19" s="54"/>
      <c r="AX19" s="54"/>
      <c r="AY19" s="55"/>
      <c r="AZ19" s="56"/>
      <c r="BA19" s="54"/>
      <c r="BB19" s="57"/>
    </row>
    <row r="20" spans="1:54" ht="11.25" customHeight="1" x14ac:dyDescent="0.15">
      <c r="B20" s="76"/>
      <c r="C20" s="77"/>
      <c r="D20" s="78"/>
      <c r="E20" s="79"/>
      <c r="F20" s="5"/>
      <c r="G20" s="78"/>
      <c r="H20" s="5"/>
      <c r="I20" s="77"/>
      <c r="J20" s="78"/>
      <c r="K20" s="5"/>
      <c r="L20" s="314" t="str">
        <f>+IF(入力シート!D43="","",入力シート!D43)</f>
        <v/>
      </c>
      <c r="M20" s="315"/>
      <c r="N20" s="315"/>
      <c r="O20" s="315"/>
      <c r="P20" s="315"/>
      <c r="Q20" s="315"/>
      <c r="R20" s="315"/>
      <c r="S20" s="315"/>
      <c r="T20" s="315"/>
      <c r="U20" s="315"/>
      <c r="V20" s="315"/>
      <c r="W20" s="315"/>
      <c r="X20" s="315"/>
      <c r="Y20" s="315"/>
      <c r="Z20" s="316"/>
      <c r="AA20" s="97"/>
      <c r="AB20" s="97"/>
      <c r="AC20" s="100"/>
      <c r="AD20" s="101"/>
      <c r="AE20" s="54"/>
      <c r="AF20" s="100"/>
      <c r="AG20" s="54"/>
      <c r="AH20" s="312"/>
      <c r="AI20" s="164"/>
      <c r="AJ20" s="165"/>
      <c r="AK20" s="166"/>
      <c r="AL20" s="167"/>
      <c r="AM20" s="168"/>
      <c r="AN20" s="169"/>
      <c r="AO20" s="170"/>
      <c r="AP20" s="168"/>
      <c r="AQ20" s="164"/>
      <c r="AR20" s="171"/>
      <c r="AS20" s="172"/>
      <c r="AT20" s="167"/>
      <c r="AU20" s="58"/>
      <c r="AV20" s="59"/>
      <c r="AW20" s="121"/>
      <c r="AX20" s="102"/>
      <c r="AY20" s="97"/>
      <c r="AZ20" s="103"/>
      <c r="BA20" s="104"/>
      <c r="BB20" s="57"/>
    </row>
    <row r="21" spans="1:54" ht="15" customHeight="1" x14ac:dyDescent="0.15">
      <c r="B21" s="80" t="str">
        <f>IF(LEN(入力シート!$C43)&lt;11-B$53,"",MID(入力シート!$C43,LEN(入力シート!$C43)-(10-B$53),1))</f>
        <v/>
      </c>
      <c r="C21" s="81" t="str">
        <f>IF(LEN(入力シート!$C43)&lt;11-C$53,"",MID(入力シート!$C43,LEN(入力シート!$C43)-(10-C$53),1))</f>
        <v/>
      </c>
      <c r="D21" s="226" t="str">
        <f>IF(LEN(入力シート!$C43)&lt;11-D$53,"",MID(入力シート!$C43,LEN(入力シート!$C43)-(10-D$53),1))</f>
        <v/>
      </c>
      <c r="E21" s="227" t="str">
        <f>IF(LEN(入力シート!$C43)&lt;11-E$53,"",MID(入力シート!$C43,LEN(入力シート!$C43)-(10-E$53),1))</f>
        <v/>
      </c>
      <c r="F21" s="82" t="str">
        <f>IF(LEN(入力シート!$C43)&lt;11-F$53,"",MID(入力シート!$C43,LEN(入力シート!$C43)-(10-F$53),1))</f>
        <v/>
      </c>
      <c r="G21" s="226" t="str">
        <f>IF(LEN(入力シート!$C43)&lt;11-G$53,"",MID(入力シート!$C43,LEN(入力シート!$C43)-(10-G$53),1))</f>
        <v/>
      </c>
      <c r="H21" s="83" t="str">
        <f>IF(LEN(入力シート!$C43)&lt;11-H$53,"",MID(入力シート!$C43,LEN(入力シート!$C43)-(10-H$53),1))</f>
        <v/>
      </c>
      <c r="I21" s="81" t="str">
        <f>IF(LEN(入力シート!$C43)&lt;11-I$53,"",MID(入力シート!$C43,LEN(入力シート!$C43)-(10-I$53),1))</f>
        <v/>
      </c>
      <c r="J21" s="226" t="str">
        <f>IF(LEN(入力シート!$C43)&lt;11-J$53,"",MID(入力シート!$C43,LEN(入力シート!$C43)-(10-J$53),1))</f>
        <v/>
      </c>
      <c r="K21" s="83" t="str">
        <f>IF(LEN(入力シート!$C43)&lt;11-K$53,"",MID(入力シート!$C43,LEN(入力シート!$C43)-(10-K$53),1))</f>
        <v/>
      </c>
      <c r="L21" s="314"/>
      <c r="M21" s="315"/>
      <c r="N21" s="315"/>
      <c r="O21" s="315"/>
      <c r="P21" s="315"/>
      <c r="Q21" s="315"/>
      <c r="R21" s="315"/>
      <c r="S21" s="315"/>
      <c r="T21" s="315"/>
      <c r="U21" s="315"/>
      <c r="V21" s="315"/>
      <c r="W21" s="315"/>
      <c r="X21" s="315"/>
      <c r="Y21" s="315"/>
      <c r="Z21" s="316"/>
      <c r="AA21" s="105" t="str">
        <f>IF(LEN(入力シート!$F43)&lt;8-AA$53,"",MID(入力シート!$F43,LEN(入力シート!$F43)-(7-AA$53),1))</f>
        <v/>
      </c>
      <c r="AB21" s="106" t="str">
        <f>IF(LEN(入力シート!$F43)&lt;8-AB$53,"",MID(入力シート!$F43,LEN(入力シート!$F43)-(7-AB$53),1))</f>
        <v/>
      </c>
      <c r="AC21" s="224" t="str">
        <f>IF(LEN(入力シート!$F43)&lt;8-AC$53,"",MID(入力シート!$F43,LEN(入力シート!$F43)-(7-AC$53),1))</f>
        <v/>
      </c>
      <c r="AD21" s="225" t="str">
        <f>IF(LEN(入力シート!$F43)&lt;8-AD$53,"",MID(入力シート!$F43,LEN(入力シート!$F43)-(7-AD$53),1))</f>
        <v/>
      </c>
      <c r="AE21" s="107" t="str">
        <f>IF(LEN(入力シート!$F43)&lt;8-AE$53,"",MID(入力シート!$F43,LEN(入力シート!$F43)-(7-AE$53),1))</f>
        <v/>
      </c>
      <c r="AF21" s="224" t="str">
        <f>IF(LEN(入力シート!$F43)&lt;8-AF$53,"",MID(入力シート!$F43,LEN(入力シート!$F43)-(7-AF$53),1))</f>
        <v/>
      </c>
      <c r="AG21" s="108" t="str">
        <f>IF(LEN(入力シート!$F43)&lt;8-AG$53,"",MID(入力シート!$F43,LEN(入力シート!$F43)-(7-AG$53),1))</f>
        <v/>
      </c>
      <c r="AH21" s="313"/>
      <c r="AI21" s="173" t="str">
        <f>+MID(入力シート!$H43,加入原票③!AI$53,1)</f>
        <v/>
      </c>
      <c r="AJ21" s="174" t="str">
        <f>+MID(入力シート!$H43,加入原票③!AJ$53,1)</f>
        <v/>
      </c>
      <c r="AK21" s="175" t="str">
        <f>+MID(入力シート!$H43,加入原票③!AK$53,1)</f>
        <v/>
      </c>
      <c r="AL21" s="176" t="str">
        <f>+MID(入力シート!$H43,加入原票③!AL$53,1)</f>
        <v/>
      </c>
      <c r="AM21" s="177" t="str">
        <f>+MID(入力シート!$H43,加入原票③!AM$53,1)</f>
        <v/>
      </c>
      <c r="AN21" s="178" t="str">
        <f>+MID(入力シート!$H43,加入原票③!AN$53,1)</f>
        <v/>
      </c>
      <c r="AO21" s="175" t="str">
        <f>+MID(入力シート!$I43,加入原票③!AO$53,1)</f>
        <v/>
      </c>
      <c r="AP21" s="174" t="str">
        <f>+MID(入力シート!$I43,加入原票③!AP$53,1)</f>
        <v/>
      </c>
      <c r="AQ21" s="175" t="str">
        <f>+MID(入力シート!$I43,加入原票③!AQ$53,1)</f>
        <v/>
      </c>
      <c r="AR21" s="176" t="str">
        <f>+MID(入力シート!$I43,加入原票③!AR$53,1)</f>
        <v/>
      </c>
      <c r="AS21" s="177" t="str">
        <f>+MID(入力シート!$I43,加入原票③!AS$53,1)</f>
        <v/>
      </c>
      <c r="AT21" s="178" t="str">
        <f>+MID(入力シート!$I43,加入原票③!AT$53,1)</f>
        <v/>
      </c>
      <c r="AU21" s="60">
        <v>2</v>
      </c>
      <c r="AV21" s="61">
        <v>0</v>
      </c>
      <c r="AW21" s="224" t="str">
        <f>+MID(入力シート!$J43,加入原票③!AW$53,1)</f>
        <v/>
      </c>
      <c r="AX21" s="108" t="str">
        <f>+MID(入力シート!$J43,加入原票③!AX$53,1)</f>
        <v/>
      </c>
      <c r="AY21" s="106" t="str">
        <f>+MID(入力シート!$J43,加入原票③!AY$53,1)</f>
        <v/>
      </c>
      <c r="AZ21" s="225" t="str">
        <f>+MID(入力シート!$J43,加入原票③!AZ$53,1)</f>
        <v/>
      </c>
      <c r="BA21" s="107" t="str">
        <f>+MID(入力シート!$J43,加入原票③!BA$53,1)</f>
        <v/>
      </c>
      <c r="BB21" s="122" t="str">
        <f>+MID(入力シート!$J43,加入原票③!BB$53,1)</f>
        <v/>
      </c>
    </row>
    <row r="22" spans="1:54" ht="8.25" customHeight="1" x14ac:dyDescent="0.15">
      <c r="B22" s="84"/>
      <c r="C22" s="85"/>
      <c r="D22" s="85"/>
      <c r="E22" s="85"/>
      <c r="F22" s="85"/>
      <c r="G22" s="85"/>
      <c r="H22" s="85"/>
      <c r="I22" s="85"/>
      <c r="J22" s="85"/>
      <c r="K22" s="85"/>
      <c r="L22" s="317" t="str">
        <f>+MID(ASC(入力シート!$E44),加入原票③!L$53,1)</f>
        <v/>
      </c>
      <c r="M22" s="319" t="str">
        <f>+MID(ASC(入力シート!$E44),加入原票③!M$53,1)</f>
        <v/>
      </c>
      <c r="N22" s="319" t="str">
        <f>+MID(ASC(入力シート!$E44),加入原票③!N$53,1)</f>
        <v/>
      </c>
      <c r="O22" s="319" t="str">
        <f>+MID(ASC(入力シート!$E44),加入原票③!O$53,1)</f>
        <v/>
      </c>
      <c r="P22" s="319" t="str">
        <f>+MID(ASC(入力シート!$E44),加入原票③!P$53,1)</f>
        <v/>
      </c>
      <c r="Q22" s="319" t="str">
        <f>+MID(ASC(入力シート!$E44),加入原票③!Q$53,1)</f>
        <v/>
      </c>
      <c r="R22" s="319" t="str">
        <f>+MID(ASC(入力シート!$E44),加入原票③!R$53,1)</f>
        <v/>
      </c>
      <c r="S22" s="319" t="str">
        <f>+MID(ASC(入力シート!$E44),加入原票③!S$53,1)</f>
        <v/>
      </c>
      <c r="T22" s="319" t="str">
        <f>+MID(ASC(入力シート!$E44),加入原票③!T$53,1)</f>
        <v/>
      </c>
      <c r="U22" s="319" t="str">
        <f>+MID(ASC(入力シート!$E44),加入原票③!U$53,1)</f>
        <v/>
      </c>
      <c r="V22" s="319" t="str">
        <f>+MID(ASC(入力シート!$E44),加入原票③!V$53,1)</f>
        <v/>
      </c>
      <c r="W22" s="319" t="str">
        <f>+MID(ASC(入力シート!$E44),加入原票③!W$53,1)</f>
        <v/>
      </c>
      <c r="X22" s="319" t="str">
        <f>+MID(ASC(入力シート!$E44),加入原票③!X$53,1)</f>
        <v/>
      </c>
      <c r="Y22" s="319" t="str">
        <f>+MID(ASC(入力シート!$E44),加入原票③!Y$53,1)</f>
        <v/>
      </c>
      <c r="Z22" s="323" t="str">
        <f>+MID(ASC(入力シート!$E44),加入原票③!Z$53,1)</f>
        <v/>
      </c>
      <c r="AA22" s="109"/>
      <c r="AB22" s="85"/>
      <c r="AC22" s="85"/>
      <c r="AD22" s="85"/>
      <c r="AE22" s="85"/>
      <c r="AF22" s="85"/>
      <c r="AG22" s="4"/>
      <c r="AH22" s="312" t="str">
        <f>IF(入力シート!G44="男",1,IF(入力シート!G44="女",2,""))</f>
        <v/>
      </c>
      <c r="AI22" s="179"/>
      <c r="AJ22" s="180"/>
      <c r="AK22" s="181"/>
      <c r="AL22" s="181"/>
      <c r="AM22" s="181"/>
      <c r="AN22" s="182"/>
      <c r="AO22" s="179"/>
      <c r="AP22" s="180"/>
      <c r="AQ22" s="181"/>
      <c r="AR22" s="181"/>
      <c r="AS22" s="181"/>
      <c r="AT22" s="182"/>
      <c r="AU22" s="36"/>
      <c r="AV22" s="42"/>
      <c r="AW22" s="110"/>
      <c r="AX22" s="110"/>
      <c r="AY22" s="111"/>
      <c r="AZ22" s="111"/>
      <c r="BA22" s="111"/>
      <c r="BB22" s="123"/>
    </row>
    <row r="23" spans="1:54" ht="9" customHeight="1" x14ac:dyDescent="0.15">
      <c r="B23" s="228"/>
      <c r="C23" s="230"/>
      <c r="D23" s="229"/>
      <c r="E23" s="231"/>
      <c r="F23" s="229"/>
      <c r="G23" s="229"/>
      <c r="H23" s="229"/>
      <c r="I23" s="230"/>
      <c r="J23" s="229"/>
      <c r="K23" s="229"/>
      <c r="L23" s="318" t="e">
        <f>+MID(入力シート!#REF!,加入原票③!L$53,1)</f>
        <v>#REF!</v>
      </c>
      <c r="M23" s="320" t="e">
        <f>+MID(入力シート!#REF!,加入原票③!M$53,1)</f>
        <v>#REF!</v>
      </c>
      <c r="N23" s="320" t="e">
        <f>+MID(入力シート!#REF!,加入原票③!N$53,1)</f>
        <v>#REF!</v>
      </c>
      <c r="O23" s="320" t="e">
        <f>+MID(入力シート!#REF!,加入原票③!O$53,1)</f>
        <v>#REF!</v>
      </c>
      <c r="P23" s="320" t="e">
        <f>+MID(入力シート!#REF!,加入原票③!P$53,1)</f>
        <v>#REF!</v>
      </c>
      <c r="Q23" s="320" t="e">
        <f>+MID(入力シート!#REF!,加入原票③!Q$53,1)</f>
        <v>#REF!</v>
      </c>
      <c r="R23" s="320" t="e">
        <f>+MID(入力シート!#REF!,加入原票③!R$53,1)</f>
        <v>#REF!</v>
      </c>
      <c r="S23" s="320" t="e">
        <f>+MID(入力シート!#REF!,加入原票③!S$53,1)</f>
        <v>#REF!</v>
      </c>
      <c r="T23" s="320" t="e">
        <f>+MID(入力シート!#REF!,加入原票③!T$53,1)</f>
        <v>#REF!</v>
      </c>
      <c r="U23" s="320" t="e">
        <f>+MID(入力シート!#REF!,加入原票③!U$53,1)</f>
        <v>#REF!</v>
      </c>
      <c r="V23" s="320" t="e">
        <f>+MID(入力シート!#REF!,加入原票③!V$53,1)</f>
        <v>#REF!</v>
      </c>
      <c r="W23" s="320" t="e">
        <f>+MID(入力シート!#REF!,加入原票③!W$53,1)</f>
        <v>#REF!</v>
      </c>
      <c r="X23" s="320" t="e">
        <f>+MID(入力シート!#REF!,加入原票③!X$53,1)</f>
        <v>#REF!</v>
      </c>
      <c r="Y23" s="320" t="e">
        <f>+MID(入力シート!#REF!,加入原票③!Y$53,1)</f>
        <v>#REF!</v>
      </c>
      <c r="Z23" s="324" t="e">
        <f>+MID(入力シート!#REF!,加入原票③!Z$53,1)</f>
        <v>#REF!</v>
      </c>
      <c r="AA23" s="6"/>
      <c r="AB23" s="6"/>
      <c r="AC23" s="229"/>
      <c r="AD23" s="7"/>
      <c r="AE23" s="229"/>
      <c r="AF23" s="229"/>
      <c r="AG23" s="229"/>
      <c r="AH23" s="312"/>
      <c r="AI23" s="183"/>
      <c r="AJ23" s="184"/>
      <c r="AK23" s="183"/>
      <c r="AL23" s="185"/>
      <c r="AM23" s="184"/>
      <c r="AN23" s="185"/>
      <c r="AO23" s="184"/>
      <c r="AP23" s="184"/>
      <c r="AQ23" s="183"/>
      <c r="AR23" s="185"/>
      <c r="AS23" s="184"/>
      <c r="AT23" s="184"/>
      <c r="AU23" s="33"/>
      <c r="AV23" s="39"/>
      <c r="AW23" s="5"/>
      <c r="AX23" s="5"/>
      <c r="AY23" s="233"/>
      <c r="AZ23" s="234"/>
      <c r="BA23" s="5"/>
      <c r="BB23" s="10"/>
    </row>
    <row r="24" spans="1:54" ht="11.25" customHeight="1" x14ac:dyDescent="0.15">
      <c r="B24" s="76"/>
      <c r="C24" s="77"/>
      <c r="D24" s="78"/>
      <c r="E24" s="79"/>
      <c r="F24" s="5"/>
      <c r="G24" s="78"/>
      <c r="H24" s="5"/>
      <c r="I24" s="77"/>
      <c r="J24" s="78"/>
      <c r="K24" s="5"/>
      <c r="L24" s="314" t="str">
        <f>+IF(入力シート!D44="","",入力シート!D44)</f>
        <v/>
      </c>
      <c r="M24" s="315"/>
      <c r="N24" s="315"/>
      <c r="O24" s="315"/>
      <c r="P24" s="315"/>
      <c r="Q24" s="315"/>
      <c r="R24" s="315"/>
      <c r="S24" s="315"/>
      <c r="T24" s="315"/>
      <c r="U24" s="315"/>
      <c r="V24" s="315"/>
      <c r="W24" s="315"/>
      <c r="X24" s="315"/>
      <c r="Y24" s="315"/>
      <c r="Z24" s="316"/>
      <c r="AA24" s="77"/>
      <c r="AB24" s="77"/>
      <c r="AC24" s="78"/>
      <c r="AD24" s="79"/>
      <c r="AE24" s="5"/>
      <c r="AF24" s="78"/>
      <c r="AG24" s="5"/>
      <c r="AH24" s="312"/>
      <c r="AI24" s="186"/>
      <c r="AJ24" s="187"/>
      <c r="AK24" s="188"/>
      <c r="AL24" s="189"/>
      <c r="AM24" s="190"/>
      <c r="AN24" s="191"/>
      <c r="AO24" s="192"/>
      <c r="AP24" s="190"/>
      <c r="AQ24" s="186"/>
      <c r="AR24" s="193"/>
      <c r="AS24" s="194"/>
      <c r="AT24" s="189"/>
      <c r="AU24" s="34"/>
      <c r="AV24" s="40"/>
      <c r="AW24" s="92"/>
      <c r="AX24" s="112"/>
      <c r="AY24" s="77"/>
      <c r="AZ24" s="113"/>
      <c r="BA24" s="114"/>
      <c r="BB24" s="10"/>
    </row>
    <row r="25" spans="1:54" ht="15" customHeight="1" x14ac:dyDescent="0.15">
      <c r="B25" s="80" t="str">
        <f>IF(LEN(入力シート!$C44)&lt;11-B$53,"",MID(入力シート!$C44,LEN(入力シート!$C44)-(10-B$53),1))</f>
        <v/>
      </c>
      <c r="C25" s="81" t="str">
        <f>IF(LEN(入力シート!$C44)&lt;11-C$53,"",MID(入力シート!$C44,LEN(入力シート!$C44)-(10-C$53),1))</f>
        <v/>
      </c>
      <c r="D25" s="226" t="str">
        <f>IF(LEN(入力シート!$C44)&lt;11-D$53,"",MID(入力シート!$C44,LEN(入力シート!$C44)-(10-D$53),1))</f>
        <v/>
      </c>
      <c r="E25" s="227" t="str">
        <f>IF(LEN(入力シート!$C44)&lt;11-E$53,"",MID(入力シート!$C44,LEN(入力シート!$C44)-(10-E$53),1))</f>
        <v/>
      </c>
      <c r="F25" s="82" t="str">
        <f>IF(LEN(入力シート!$C44)&lt;11-F$53,"",MID(入力シート!$C44,LEN(入力シート!$C44)-(10-F$53),1))</f>
        <v/>
      </c>
      <c r="G25" s="226" t="str">
        <f>IF(LEN(入力シート!$C44)&lt;11-G$53,"",MID(入力シート!$C44,LEN(入力シート!$C44)-(10-G$53),1))</f>
        <v/>
      </c>
      <c r="H25" s="83" t="str">
        <f>IF(LEN(入力シート!$C44)&lt;11-H$53,"",MID(入力シート!$C44,LEN(入力シート!$C44)-(10-H$53),1))</f>
        <v/>
      </c>
      <c r="I25" s="81" t="str">
        <f>IF(LEN(入力シート!$C44)&lt;11-I$53,"",MID(入力シート!$C44,LEN(入力シート!$C44)-(10-I$53),1))</f>
        <v/>
      </c>
      <c r="J25" s="226" t="str">
        <f>IF(LEN(入力シート!$C44)&lt;11-J$53,"",MID(入力シート!$C44,LEN(入力シート!$C44)-(10-J$53),1))</f>
        <v/>
      </c>
      <c r="K25" s="83" t="str">
        <f>IF(LEN(入力シート!$C44)&lt;11-K$53,"",MID(入力シート!$C44,LEN(入力シート!$C44)-(10-K$53),1))</f>
        <v/>
      </c>
      <c r="L25" s="314"/>
      <c r="M25" s="315"/>
      <c r="N25" s="315"/>
      <c r="O25" s="315"/>
      <c r="P25" s="315"/>
      <c r="Q25" s="315"/>
      <c r="R25" s="315"/>
      <c r="S25" s="315"/>
      <c r="T25" s="315"/>
      <c r="U25" s="315"/>
      <c r="V25" s="315"/>
      <c r="W25" s="315"/>
      <c r="X25" s="315"/>
      <c r="Y25" s="315"/>
      <c r="Z25" s="316"/>
      <c r="AA25" s="115" t="str">
        <f>IF(LEN(入力シート!$F44)&lt;8-AA$53,"",MID(入力シート!$F44,LEN(入力シート!$F44)-(7-AA$53),1))</f>
        <v/>
      </c>
      <c r="AB25" s="81" t="str">
        <f>IF(LEN(入力シート!$F44)&lt;8-AB$53,"",MID(入力シート!$F44,LEN(入力シート!$F44)-(7-AB$53),1))</f>
        <v/>
      </c>
      <c r="AC25" s="226" t="str">
        <f>IF(LEN(入力シート!$F44)&lt;8-AC$53,"",MID(入力シート!$F44,LEN(入力シート!$F44)-(7-AC$53),1))</f>
        <v/>
      </c>
      <c r="AD25" s="227" t="str">
        <f>IF(LEN(入力シート!$F44)&lt;8-AD$53,"",MID(入力シート!$F44,LEN(入力シート!$F44)-(7-AD$53),1))</f>
        <v/>
      </c>
      <c r="AE25" s="82" t="str">
        <f>IF(LEN(入力シート!$F44)&lt;8-AE$53,"",MID(入力シート!$F44,LEN(入力シート!$F44)-(7-AE$53),1))</f>
        <v/>
      </c>
      <c r="AF25" s="226" t="str">
        <f>IF(LEN(入力シート!$F44)&lt;8-AF$53,"",MID(入力シート!$F44,LEN(入力シート!$F44)-(7-AF$53),1))</f>
        <v/>
      </c>
      <c r="AG25" s="83" t="str">
        <f>IF(LEN(入力シート!$F44)&lt;8-AG$53,"",MID(入力シート!$F44,LEN(入力シート!$F44)-(7-AG$53),1))</f>
        <v/>
      </c>
      <c r="AH25" s="313"/>
      <c r="AI25" s="195" t="str">
        <f>+MID(入力シート!$H44,加入原票③!AI$53,1)</f>
        <v/>
      </c>
      <c r="AJ25" s="196" t="str">
        <f>+MID(入力シート!$H44,加入原票③!AJ$53,1)</f>
        <v/>
      </c>
      <c r="AK25" s="197" t="str">
        <f>+MID(入力シート!$H44,加入原票③!AK$53,1)</f>
        <v/>
      </c>
      <c r="AL25" s="198" t="str">
        <f>+MID(入力シート!$H44,加入原票③!AL$53,1)</f>
        <v/>
      </c>
      <c r="AM25" s="199" t="str">
        <f>+MID(入力シート!$H44,加入原票③!AM$53,1)</f>
        <v/>
      </c>
      <c r="AN25" s="200" t="str">
        <f>+MID(入力シート!$H44,加入原票③!AN$53,1)</f>
        <v/>
      </c>
      <c r="AO25" s="197" t="str">
        <f>+MID(入力シート!$I44,加入原票③!AO$53,1)</f>
        <v/>
      </c>
      <c r="AP25" s="199" t="str">
        <f>+MID(入力シート!$I44,加入原票③!AP$53,1)</f>
        <v/>
      </c>
      <c r="AQ25" s="195" t="str">
        <f>+MID(入力シート!$I44,加入原票③!AQ$53,1)</f>
        <v/>
      </c>
      <c r="AR25" s="200" t="str">
        <f>+MID(入力シート!$I44,加入原票③!AR$53,1)</f>
        <v/>
      </c>
      <c r="AS25" s="201" t="str">
        <f>+MID(入力シート!$I44,加入原票③!AS$53,1)</f>
        <v/>
      </c>
      <c r="AT25" s="198" t="str">
        <f>+MID(入力シート!$I44,加入原票③!AT$53,1)</f>
        <v/>
      </c>
      <c r="AU25" s="35">
        <v>2</v>
      </c>
      <c r="AV25" s="41">
        <v>0</v>
      </c>
      <c r="AW25" s="226" t="str">
        <f>+MID(入力シート!$J44,加入原票③!AW$53,1)</f>
        <v/>
      </c>
      <c r="AX25" s="83" t="str">
        <f>+MID(入力シート!$J44,加入原票③!AX$53,1)</f>
        <v/>
      </c>
      <c r="AY25" s="81" t="str">
        <f>+MID(入力シート!$J44,加入原票③!AY$53,1)</f>
        <v/>
      </c>
      <c r="AZ25" s="227" t="str">
        <f>+MID(入力シート!$J44,加入原票③!AZ$53,1)</f>
        <v/>
      </c>
      <c r="BA25" s="82" t="str">
        <f>+MID(入力シート!$J44,加入原票③!BA$53,1)</f>
        <v/>
      </c>
      <c r="BB25" s="124" t="str">
        <f>+MID(入力シート!$J44,加入原票③!BB$53,1)</f>
        <v/>
      </c>
    </row>
    <row r="26" spans="1:54" ht="8.25" customHeight="1" x14ac:dyDescent="0.15">
      <c r="B26" s="84"/>
      <c r="C26" s="85"/>
      <c r="D26" s="85"/>
      <c r="E26" s="85"/>
      <c r="F26" s="85"/>
      <c r="G26" s="85"/>
      <c r="H26" s="85"/>
      <c r="I26" s="85"/>
      <c r="J26" s="85"/>
      <c r="K26" s="85"/>
      <c r="L26" s="317" t="str">
        <f>+MID(ASC(入力シート!$E45),加入原票③!L$53,1)</f>
        <v/>
      </c>
      <c r="M26" s="319" t="str">
        <f>+MID(ASC(入力シート!$E45),加入原票③!M$53,1)</f>
        <v/>
      </c>
      <c r="N26" s="319" t="str">
        <f>+MID(ASC(入力シート!$E45),加入原票③!N$53,1)</f>
        <v/>
      </c>
      <c r="O26" s="319" t="str">
        <f>+MID(ASC(入力シート!$E45),加入原票③!O$53,1)</f>
        <v/>
      </c>
      <c r="P26" s="319" t="str">
        <f>+MID(ASC(入力シート!$E45),加入原票③!P$53,1)</f>
        <v/>
      </c>
      <c r="Q26" s="319" t="str">
        <f>+MID(ASC(入力シート!$E45),加入原票③!Q$53,1)</f>
        <v/>
      </c>
      <c r="R26" s="319" t="str">
        <f>+MID(ASC(入力シート!$E45),加入原票③!R$53,1)</f>
        <v/>
      </c>
      <c r="S26" s="319" t="str">
        <f>+MID(ASC(入力シート!$E45),加入原票③!S$53,1)</f>
        <v/>
      </c>
      <c r="T26" s="319" t="str">
        <f>+MID(ASC(入力シート!$E45),加入原票③!T$53,1)</f>
        <v/>
      </c>
      <c r="U26" s="319" t="str">
        <f>+MID(ASC(入力シート!$E45),加入原票③!U$53,1)</f>
        <v/>
      </c>
      <c r="V26" s="319" t="str">
        <f>+MID(ASC(入力シート!$E45),加入原票③!V$53,1)</f>
        <v/>
      </c>
      <c r="W26" s="319" t="str">
        <f>+MID(ASC(入力シート!$E45),加入原票③!W$53,1)</f>
        <v/>
      </c>
      <c r="X26" s="319" t="str">
        <f>+MID(ASC(入力シート!$E45),加入原票③!X$53,1)</f>
        <v/>
      </c>
      <c r="Y26" s="319" t="str">
        <f>+MID(ASC(入力シート!$E45),加入原票③!Y$53,1)</f>
        <v/>
      </c>
      <c r="Z26" s="323" t="str">
        <f>+MID(ASC(入力シート!$E45),加入原票③!Z$53,1)</f>
        <v/>
      </c>
      <c r="AA26" s="109"/>
      <c r="AB26" s="85"/>
      <c r="AC26" s="85"/>
      <c r="AD26" s="85"/>
      <c r="AE26" s="85"/>
      <c r="AF26" s="85"/>
      <c r="AG26" s="4"/>
      <c r="AH26" s="312" t="str">
        <f>IF(入力シート!G45="男",1,IF(入力シート!G45="女",2,""))</f>
        <v/>
      </c>
      <c r="AI26" s="179"/>
      <c r="AJ26" s="180"/>
      <c r="AK26" s="181"/>
      <c r="AL26" s="181"/>
      <c r="AM26" s="181"/>
      <c r="AN26" s="182"/>
      <c r="AO26" s="179"/>
      <c r="AP26" s="180"/>
      <c r="AQ26" s="181"/>
      <c r="AR26" s="181"/>
      <c r="AS26" s="181"/>
      <c r="AT26" s="182"/>
      <c r="AU26" s="36"/>
      <c r="AV26" s="42"/>
      <c r="AW26" s="110"/>
      <c r="AX26" s="110"/>
      <c r="AY26" s="111"/>
      <c r="AZ26" s="111"/>
      <c r="BA26" s="111"/>
      <c r="BB26" s="123"/>
    </row>
    <row r="27" spans="1:54" ht="9" customHeight="1" x14ac:dyDescent="0.15">
      <c r="B27" s="228"/>
      <c r="C27" s="230"/>
      <c r="D27" s="229"/>
      <c r="E27" s="231"/>
      <c r="F27" s="229"/>
      <c r="G27" s="229"/>
      <c r="H27" s="229"/>
      <c r="I27" s="230"/>
      <c r="J27" s="229"/>
      <c r="K27" s="229"/>
      <c r="L27" s="318" t="e">
        <f>+MID(入力シート!#REF!,加入原票③!L$53,1)</f>
        <v>#REF!</v>
      </c>
      <c r="M27" s="320" t="e">
        <f>+MID(入力シート!#REF!,加入原票③!M$53,1)</f>
        <v>#REF!</v>
      </c>
      <c r="N27" s="320" t="e">
        <f>+MID(入力シート!#REF!,加入原票③!N$53,1)</f>
        <v>#REF!</v>
      </c>
      <c r="O27" s="320" t="e">
        <f>+MID(入力シート!#REF!,加入原票③!O$53,1)</f>
        <v>#REF!</v>
      </c>
      <c r="P27" s="320" t="e">
        <f>+MID(入力シート!#REF!,加入原票③!P$53,1)</f>
        <v>#REF!</v>
      </c>
      <c r="Q27" s="320" t="e">
        <f>+MID(入力シート!#REF!,加入原票③!Q$53,1)</f>
        <v>#REF!</v>
      </c>
      <c r="R27" s="320" t="e">
        <f>+MID(入力シート!#REF!,加入原票③!R$53,1)</f>
        <v>#REF!</v>
      </c>
      <c r="S27" s="320" t="e">
        <f>+MID(入力シート!#REF!,加入原票③!S$53,1)</f>
        <v>#REF!</v>
      </c>
      <c r="T27" s="320" t="e">
        <f>+MID(入力シート!#REF!,加入原票③!T$53,1)</f>
        <v>#REF!</v>
      </c>
      <c r="U27" s="320" t="e">
        <f>+MID(入力シート!#REF!,加入原票③!U$53,1)</f>
        <v>#REF!</v>
      </c>
      <c r="V27" s="320" t="e">
        <f>+MID(入力シート!#REF!,加入原票③!V$53,1)</f>
        <v>#REF!</v>
      </c>
      <c r="W27" s="320" t="e">
        <f>+MID(入力シート!#REF!,加入原票③!W$53,1)</f>
        <v>#REF!</v>
      </c>
      <c r="X27" s="320" t="e">
        <f>+MID(入力シート!#REF!,加入原票③!X$53,1)</f>
        <v>#REF!</v>
      </c>
      <c r="Y27" s="320" t="e">
        <f>+MID(入力シート!#REF!,加入原票③!Y$53,1)</f>
        <v>#REF!</v>
      </c>
      <c r="Z27" s="324" t="e">
        <f>+MID(入力シート!#REF!,加入原票③!Z$53,1)</f>
        <v>#REF!</v>
      </c>
      <c r="AA27" s="6"/>
      <c r="AB27" s="6"/>
      <c r="AC27" s="229"/>
      <c r="AD27" s="7"/>
      <c r="AE27" s="229"/>
      <c r="AF27" s="229"/>
      <c r="AG27" s="229"/>
      <c r="AH27" s="312"/>
      <c r="AI27" s="183"/>
      <c r="AJ27" s="184"/>
      <c r="AK27" s="183"/>
      <c r="AL27" s="185"/>
      <c r="AM27" s="184"/>
      <c r="AN27" s="185"/>
      <c r="AO27" s="184"/>
      <c r="AP27" s="184"/>
      <c r="AQ27" s="183"/>
      <c r="AR27" s="185"/>
      <c r="AS27" s="184"/>
      <c r="AT27" s="184"/>
      <c r="AU27" s="33"/>
      <c r="AV27" s="39"/>
      <c r="AW27" s="5"/>
      <c r="AX27" s="5"/>
      <c r="AY27" s="233"/>
      <c r="AZ27" s="234"/>
      <c r="BA27" s="5"/>
      <c r="BB27" s="10"/>
    </row>
    <row r="28" spans="1:54" ht="11.25" customHeight="1" x14ac:dyDescent="0.15">
      <c r="B28" s="76"/>
      <c r="C28" s="77"/>
      <c r="D28" s="78"/>
      <c r="E28" s="79"/>
      <c r="F28" s="5"/>
      <c r="G28" s="78"/>
      <c r="H28" s="5"/>
      <c r="I28" s="77"/>
      <c r="J28" s="78"/>
      <c r="K28" s="5"/>
      <c r="L28" s="314" t="str">
        <f>+IF(入力シート!D45="","",入力シート!D45)</f>
        <v/>
      </c>
      <c r="M28" s="315"/>
      <c r="N28" s="315"/>
      <c r="O28" s="315"/>
      <c r="P28" s="315"/>
      <c r="Q28" s="315"/>
      <c r="R28" s="315"/>
      <c r="S28" s="315"/>
      <c r="T28" s="315"/>
      <c r="U28" s="315"/>
      <c r="V28" s="315"/>
      <c r="W28" s="315"/>
      <c r="X28" s="315"/>
      <c r="Y28" s="315"/>
      <c r="Z28" s="316"/>
      <c r="AA28" s="77"/>
      <c r="AB28" s="77"/>
      <c r="AC28" s="78"/>
      <c r="AD28" s="79"/>
      <c r="AE28" s="5"/>
      <c r="AF28" s="78"/>
      <c r="AG28" s="5"/>
      <c r="AH28" s="312"/>
      <c r="AI28" s="186"/>
      <c r="AJ28" s="187"/>
      <c r="AK28" s="188"/>
      <c r="AL28" s="189"/>
      <c r="AM28" s="190"/>
      <c r="AN28" s="191"/>
      <c r="AO28" s="192"/>
      <c r="AP28" s="190"/>
      <c r="AQ28" s="186"/>
      <c r="AR28" s="193"/>
      <c r="AS28" s="194"/>
      <c r="AT28" s="189"/>
      <c r="AU28" s="34"/>
      <c r="AV28" s="40"/>
      <c r="AW28" s="92"/>
      <c r="AX28" s="112"/>
      <c r="AY28" s="77"/>
      <c r="AZ28" s="113"/>
      <c r="BA28" s="114"/>
      <c r="BB28" s="10"/>
    </row>
    <row r="29" spans="1:54" ht="15" customHeight="1" thickBot="1" x14ac:dyDescent="0.2">
      <c r="A29" s="12">
        <v>5</v>
      </c>
      <c r="B29" s="86" t="str">
        <f>IF(LEN(入力シート!$C45)&lt;11-B$53,"",MID(入力シート!$C45,LEN(入力シート!$C45)-(10-B$53),1))</f>
        <v/>
      </c>
      <c r="C29" s="87" t="str">
        <f>IF(LEN(入力シート!$C45)&lt;11-C$53,"",MID(入力シート!$C45,LEN(入力シート!$C45)-(10-C$53),1))</f>
        <v/>
      </c>
      <c r="D29" s="88" t="str">
        <f>IF(LEN(入力シート!$C45)&lt;11-D$53,"",MID(入力シート!$C45,LEN(入力シート!$C45)-(10-D$53),1))</f>
        <v/>
      </c>
      <c r="E29" s="89" t="str">
        <f>IF(LEN(入力シート!$C45)&lt;11-E$53,"",MID(入力シート!$C45,LEN(入力シート!$C45)-(10-E$53),1))</f>
        <v/>
      </c>
      <c r="F29" s="90" t="str">
        <f>IF(LEN(入力シート!$C45)&lt;11-F$53,"",MID(入力シート!$C45,LEN(入力シート!$C45)-(10-F$53),1))</f>
        <v/>
      </c>
      <c r="G29" s="88" t="str">
        <f>IF(LEN(入力シート!$C45)&lt;11-G$53,"",MID(入力シート!$C45,LEN(入力シート!$C45)-(10-G$53),1))</f>
        <v/>
      </c>
      <c r="H29" s="91" t="str">
        <f>IF(LEN(入力シート!$C45)&lt;11-H$53,"",MID(入力シート!$C45,LEN(入力シート!$C45)-(10-H$53),1))</f>
        <v/>
      </c>
      <c r="I29" s="87" t="str">
        <f>IF(LEN(入力シート!$C45)&lt;11-I$53,"",MID(入力シート!$C45,LEN(入力シート!$C45)-(10-I$53),1))</f>
        <v/>
      </c>
      <c r="J29" s="88" t="str">
        <f>IF(LEN(入力シート!$C45)&lt;11-J$53,"",MID(入力シート!$C45,LEN(入力シート!$C45)-(10-J$53),1))</f>
        <v/>
      </c>
      <c r="K29" s="91" t="str">
        <f>IF(LEN(入力シート!$C45)&lt;11-K$53,"",MID(入力シート!$C45,LEN(入力シート!$C45)-(10-K$53),1))</f>
        <v/>
      </c>
      <c r="L29" s="326"/>
      <c r="M29" s="327"/>
      <c r="N29" s="327"/>
      <c r="O29" s="327"/>
      <c r="P29" s="327"/>
      <c r="Q29" s="327"/>
      <c r="R29" s="327"/>
      <c r="S29" s="327"/>
      <c r="T29" s="327"/>
      <c r="U29" s="327"/>
      <c r="V29" s="327"/>
      <c r="W29" s="327"/>
      <c r="X29" s="327"/>
      <c r="Y29" s="327"/>
      <c r="Z29" s="328"/>
      <c r="AA29" s="116" t="str">
        <f>IF(LEN(入力シート!$F45)&lt;8-AA$53,"",MID(入力シート!$F45,LEN(入力シート!$F45)-(7-AA$53),1))</f>
        <v/>
      </c>
      <c r="AB29" s="87" t="str">
        <f>IF(LEN(入力シート!$F45)&lt;8-AB$53,"",MID(入力シート!$F45,LEN(入力シート!$F45)-(7-AB$53),1))</f>
        <v/>
      </c>
      <c r="AC29" s="88" t="str">
        <f>IF(LEN(入力シート!$F45)&lt;8-AC$53,"",MID(入力シート!$F45,LEN(入力シート!$F45)-(7-AC$53),1))</f>
        <v/>
      </c>
      <c r="AD29" s="89" t="str">
        <f>IF(LEN(入力シート!$F45)&lt;8-AD$53,"",MID(入力シート!$F45,LEN(入力シート!$F45)-(7-AD$53),1))</f>
        <v/>
      </c>
      <c r="AE29" s="90" t="str">
        <f>IF(LEN(入力シート!$F45)&lt;8-AE$53,"",MID(入力シート!$F45,LEN(入力シート!$F45)-(7-AE$53),1))</f>
        <v/>
      </c>
      <c r="AF29" s="88" t="str">
        <f>IF(LEN(入力シート!$F45)&lt;8-AF$53,"",MID(入力シート!$F45,LEN(入力シート!$F45)-(7-AF$53),1))</f>
        <v/>
      </c>
      <c r="AG29" s="91" t="str">
        <f>IF(LEN(入力シート!$F45)&lt;8-AG$53,"",MID(入力シート!$F45,LEN(入力シート!$F45)-(7-AG$53),1))</f>
        <v/>
      </c>
      <c r="AH29" s="325"/>
      <c r="AI29" s="202" t="str">
        <f>+MID(入力シート!$H45,加入原票③!AI$53,1)</f>
        <v/>
      </c>
      <c r="AJ29" s="203" t="str">
        <f>+MID(入力シート!$H45,加入原票③!AJ$53,1)</f>
        <v/>
      </c>
      <c r="AK29" s="204" t="str">
        <f>+MID(入力シート!$H45,加入原票③!AK$53,1)</f>
        <v/>
      </c>
      <c r="AL29" s="205" t="str">
        <f>+MID(入力シート!$H45,加入原票③!AL$53,1)</f>
        <v/>
      </c>
      <c r="AM29" s="212" t="str">
        <f>+MID(入力シート!$H45,加入原票③!AM$53,1)</f>
        <v/>
      </c>
      <c r="AN29" s="205" t="str">
        <f>+MID(入力シート!$H45,加入原票③!AN$53,1)</f>
        <v/>
      </c>
      <c r="AO29" s="204" t="str">
        <f>+MID(入力シート!$I45,加入原票③!AO$53,1)</f>
        <v/>
      </c>
      <c r="AP29" s="207" t="str">
        <f>+MID(入力シート!$I45,加入原票③!AP$53,1)</f>
        <v/>
      </c>
      <c r="AQ29" s="202" t="str">
        <f>+MID(入力シート!$I45,加入原票③!AQ$53,1)</f>
        <v/>
      </c>
      <c r="AR29" s="205" t="str">
        <f>+MID(入力シート!$I45,加入原票③!AR$53,1)</f>
        <v/>
      </c>
      <c r="AS29" s="206" t="str">
        <f>+MID(入力シート!$I45,加入原票③!AS$53,1)</f>
        <v/>
      </c>
      <c r="AT29" s="207" t="str">
        <f>+MID(入力シート!$I45,加入原票③!AT$53,1)</f>
        <v/>
      </c>
      <c r="AU29" s="37">
        <v>2</v>
      </c>
      <c r="AV29" s="43">
        <v>0</v>
      </c>
      <c r="AW29" s="88" t="str">
        <f>+MID(入力シート!$J45,加入原票③!AW$53,1)</f>
        <v/>
      </c>
      <c r="AX29" s="91" t="str">
        <f>+MID(入力シート!$J45,加入原票③!AX$53,1)</f>
        <v/>
      </c>
      <c r="AY29" s="87" t="str">
        <f>+MID(入力シート!$J45,加入原票③!AY$53,1)</f>
        <v/>
      </c>
      <c r="AZ29" s="89" t="str">
        <f>+MID(入力シート!$J45,加入原票③!AZ$53,1)</f>
        <v/>
      </c>
      <c r="BA29" s="90" t="str">
        <f>+MID(入力シート!$J45,加入原票③!BA$53,1)</f>
        <v/>
      </c>
      <c r="BB29" s="125" t="str">
        <f>+MID(入力シート!$J45,加入原票③!BB$53,1)</f>
        <v/>
      </c>
    </row>
    <row r="30" spans="1:54" ht="8.25" customHeight="1" x14ac:dyDescent="0.15">
      <c r="B30" s="93"/>
      <c r="C30" s="94"/>
      <c r="D30" s="94"/>
      <c r="E30" s="94"/>
      <c r="F30" s="94"/>
      <c r="G30" s="94"/>
      <c r="H30" s="94"/>
      <c r="I30" s="94"/>
      <c r="J30" s="94"/>
      <c r="K30" s="94"/>
      <c r="L30" s="329" t="str">
        <f>+MID(ASC(入力シート!$E46),加入原票③!L$53,1)</f>
        <v/>
      </c>
      <c r="M30" s="330" t="str">
        <f>+MID(ASC(入力シート!$E46),加入原票③!M$53,1)</f>
        <v/>
      </c>
      <c r="N30" s="330" t="str">
        <f>+MID(ASC(入力シート!$E46),加入原票③!N$53,1)</f>
        <v/>
      </c>
      <c r="O30" s="330" t="str">
        <f>+MID(ASC(入力シート!$E46),加入原票③!O$53,1)</f>
        <v/>
      </c>
      <c r="P30" s="330" t="str">
        <f>+MID(ASC(入力シート!$E46),加入原票③!P$53,1)</f>
        <v/>
      </c>
      <c r="Q30" s="330" t="str">
        <f>+MID(ASC(入力シート!$E46),加入原票③!Q$53,1)</f>
        <v/>
      </c>
      <c r="R30" s="330" t="str">
        <f>+MID(ASC(入力シート!$E46),加入原票③!R$53,1)</f>
        <v/>
      </c>
      <c r="S30" s="330" t="str">
        <f>+MID(ASC(入力シート!$E46),加入原票③!S$53,1)</f>
        <v/>
      </c>
      <c r="T30" s="330" t="str">
        <f>+MID(ASC(入力シート!$E46),加入原票③!T$53,1)</f>
        <v/>
      </c>
      <c r="U30" s="330" t="str">
        <f>+MID(ASC(入力シート!$E46),加入原票③!U$53,1)</f>
        <v/>
      </c>
      <c r="V30" s="330" t="str">
        <f>+MID(ASC(入力シート!$E46),加入原票③!V$53,1)</f>
        <v/>
      </c>
      <c r="W30" s="330" t="str">
        <f>+MID(ASC(入力シート!$E46),加入原票③!W$53,1)</f>
        <v/>
      </c>
      <c r="X30" s="330" t="str">
        <f>+MID(ASC(入力シート!$E46),加入原票③!X$53,1)</f>
        <v/>
      </c>
      <c r="Y30" s="330" t="str">
        <f>+MID(ASC(入力シート!$E46),加入原票③!Y$53,1)</f>
        <v/>
      </c>
      <c r="Z30" s="331" t="str">
        <f>+MID(ASC(入力シート!$E46),加入原票③!Z$53,1)</f>
        <v/>
      </c>
      <c r="AA30" s="117"/>
      <c r="AB30" s="94"/>
      <c r="AC30" s="94"/>
      <c r="AD30" s="94"/>
      <c r="AE30" s="94"/>
      <c r="AF30" s="94"/>
      <c r="AG30" s="11"/>
      <c r="AH30" s="332" t="str">
        <f>IF(入力シート!G46="男",1,IF(入力シート!G46="女",2,""))</f>
        <v/>
      </c>
      <c r="AI30" s="208"/>
      <c r="AJ30" s="209"/>
      <c r="AK30" s="210"/>
      <c r="AL30" s="210"/>
      <c r="AM30" s="210"/>
      <c r="AN30" s="211"/>
      <c r="AO30" s="208"/>
      <c r="AP30" s="209"/>
      <c r="AQ30" s="210"/>
      <c r="AR30" s="210"/>
      <c r="AS30" s="210"/>
      <c r="AT30" s="211"/>
      <c r="AU30" s="38"/>
      <c r="AV30" s="44"/>
      <c r="AW30" s="118"/>
      <c r="AX30" s="118"/>
      <c r="AY30" s="119"/>
      <c r="AZ30" s="119"/>
      <c r="BA30" s="119"/>
      <c r="BB30" s="126"/>
    </row>
    <row r="31" spans="1:54" ht="9" customHeight="1" x14ac:dyDescent="0.15">
      <c r="B31" s="228"/>
      <c r="C31" s="230"/>
      <c r="D31" s="229"/>
      <c r="E31" s="231"/>
      <c r="F31" s="229"/>
      <c r="G31" s="229"/>
      <c r="H31" s="229"/>
      <c r="I31" s="230"/>
      <c r="J31" s="229"/>
      <c r="K31" s="229"/>
      <c r="L31" s="318" t="e">
        <f>+MID(入力シート!#REF!,加入原票③!L$53,1)</f>
        <v>#REF!</v>
      </c>
      <c r="M31" s="320" t="e">
        <f>+MID(入力シート!#REF!,加入原票③!M$53,1)</f>
        <v>#REF!</v>
      </c>
      <c r="N31" s="320" t="e">
        <f>+MID(入力シート!#REF!,加入原票③!N$53,1)</f>
        <v>#REF!</v>
      </c>
      <c r="O31" s="320" t="e">
        <f>+MID(入力シート!#REF!,加入原票③!O$53,1)</f>
        <v>#REF!</v>
      </c>
      <c r="P31" s="320" t="e">
        <f>+MID(入力シート!#REF!,加入原票③!P$53,1)</f>
        <v>#REF!</v>
      </c>
      <c r="Q31" s="320" t="e">
        <f>+MID(入力シート!#REF!,加入原票③!Q$53,1)</f>
        <v>#REF!</v>
      </c>
      <c r="R31" s="320" t="e">
        <f>+MID(入力シート!#REF!,加入原票③!R$53,1)</f>
        <v>#REF!</v>
      </c>
      <c r="S31" s="320" t="e">
        <f>+MID(入力シート!#REF!,加入原票③!S$53,1)</f>
        <v>#REF!</v>
      </c>
      <c r="T31" s="320" t="e">
        <f>+MID(入力シート!#REF!,加入原票③!T$53,1)</f>
        <v>#REF!</v>
      </c>
      <c r="U31" s="320" t="e">
        <f>+MID(入力シート!#REF!,加入原票③!U$53,1)</f>
        <v>#REF!</v>
      </c>
      <c r="V31" s="320" t="e">
        <f>+MID(入力シート!#REF!,加入原票③!V$53,1)</f>
        <v>#REF!</v>
      </c>
      <c r="W31" s="320" t="e">
        <f>+MID(入力シート!#REF!,加入原票③!W$53,1)</f>
        <v>#REF!</v>
      </c>
      <c r="X31" s="320" t="e">
        <f>+MID(入力シート!#REF!,加入原票③!X$53,1)</f>
        <v>#REF!</v>
      </c>
      <c r="Y31" s="320" t="e">
        <f>+MID(入力シート!#REF!,加入原票③!Y$53,1)</f>
        <v>#REF!</v>
      </c>
      <c r="Z31" s="324" t="e">
        <f>+MID(入力シート!#REF!,加入原票③!Z$53,1)</f>
        <v>#REF!</v>
      </c>
      <c r="AA31" s="6"/>
      <c r="AB31" s="6"/>
      <c r="AC31" s="229"/>
      <c r="AD31" s="7"/>
      <c r="AE31" s="229"/>
      <c r="AF31" s="229"/>
      <c r="AG31" s="229"/>
      <c r="AH31" s="312"/>
      <c r="AI31" s="183"/>
      <c r="AJ31" s="184"/>
      <c r="AK31" s="183"/>
      <c r="AL31" s="185"/>
      <c r="AM31" s="184"/>
      <c r="AN31" s="185"/>
      <c r="AO31" s="184"/>
      <c r="AP31" s="184"/>
      <c r="AQ31" s="183"/>
      <c r="AR31" s="185"/>
      <c r="AS31" s="184"/>
      <c r="AT31" s="184"/>
      <c r="AU31" s="33"/>
      <c r="AV31" s="39"/>
      <c r="AW31" s="5"/>
      <c r="AX31" s="5"/>
      <c r="AY31" s="233"/>
      <c r="AZ31" s="234"/>
      <c r="BA31" s="5"/>
      <c r="BB31" s="10"/>
    </row>
    <row r="32" spans="1:54" ht="11.25" customHeight="1" x14ac:dyDescent="0.15">
      <c r="B32" s="76"/>
      <c r="C32" s="77"/>
      <c r="D32" s="78"/>
      <c r="E32" s="79"/>
      <c r="F32" s="5"/>
      <c r="G32" s="78"/>
      <c r="H32" s="5"/>
      <c r="I32" s="77"/>
      <c r="J32" s="78"/>
      <c r="K32" s="5"/>
      <c r="L32" s="314" t="str">
        <f>+IF(入力シート!D46="","",入力シート!D46)</f>
        <v/>
      </c>
      <c r="M32" s="315"/>
      <c r="N32" s="315"/>
      <c r="O32" s="315"/>
      <c r="P32" s="315"/>
      <c r="Q32" s="315"/>
      <c r="R32" s="315"/>
      <c r="S32" s="315"/>
      <c r="T32" s="315"/>
      <c r="U32" s="315"/>
      <c r="V32" s="315"/>
      <c r="W32" s="315"/>
      <c r="X32" s="315"/>
      <c r="Y32" s="315"/>
      <c r="Z32" s="316"/>
      <c r="AA32" s="77"/>
      <c r="AB32" s="77"/>
      <c r="AC32" s="78"/>
      <c r="AD32" s="79"/>
      <c r="AE32" s="5"/>
      <c r="AF32" s="78"/>
      <c r="AG32" s="5"/>
      <c r="AH32" s="312"/>
      <c r="AI32" s="186"/>
      <c r="AJ32" s="187"/>
      <c r="AK32" s="188"/>
      <c r="AL32" s="189"/>
      <c r="AM32" s="190"/>
      <c r="AN32" s="191"/>
      <c r="AO32" s="192"/>
      <c r="AP32" s="190"/>
      <c r="AQ32" s="186"/>
      <c r="AR32" s="193"/>
      <c r="AS32" s="194"/>
      <c r="AT32" s="189"/>
      <c r="AU32" s="34"/>
      <c r="AV32" s="40"/>
      <c r="AW32" s="92"/>
      <c r="AX32" s="112"/>
      <c r="AY32" s="77"/>
      <c r="AZ32" s="113"/>
      <c r="BA32" s="114"/>
      <c r="BB32" s="10"/>
    </row>
    <row r="33" spans="2:54" ht="15" customHeight="1" x14ac:dyDescent="0.15">
      <c r="B33" s="80" t="str">
        <f>IF(LEN(入力シート!$C46)&lt;11-B$53,"",MID(入力シート!$C46,LEN(入力シート!$C46)-(10-B$53),1))</f>
        <v/>
      </c>
      <c r="C33" s="81" t="str">
        <f>IF(LEN(入力シート!$C46)&lt;11-C$53,"",MID(入力シート!$C46,LEN(入力シート!$C46)-(10-C$53),1))</f>
        <v/>
      </c>
      <c r="D33" s="226" t="str">
        <f>IF(LEN(入力シート!$C46)&lt;11-D$53,"",MID(入力シート!$C46,LEN(入力シート!$C46)-(10-D$53),1))</f>
        <v/>
      </c>
      <c r="E33" s="227" t="str">
        <f>IF(LEN(入力シート!$C46)&lt;11-E$53,"",MID(入力シート!$C46,LEN(入力シート!$C46)-(10-E$53),1))</f>
        <v/>
      </c>
      <c r="F33" s="82" t="str">
        <f>IF(LEN(入力シート!$C46)&lt;11-F$53,"",MID(入力シート!$C46,LEN(入力シート!$C46)-(10-F$53),1))</f>
        <v/>
      </c>
      <c r="G33" s="226" t="str">
        <f>IF(LEN(入力シート!$C46)&lt;11-G$53,"",MID(入力シート!$C46,LEN(入力シート!$C46)-(10-G$53),1))</f>
        <v/>
      </c>
      <c r="H33" s="83" t="str">
        <f>IF(LEN(入力シート!$C46)&lt;11-H$53,"",MID(入力シート!$C46,LEN(入力シート!$C46)-(10-H$53),1))</f>
        <v/>
      </c>
      <c r="I33" s="81" t="str">
        <f>IF(LEN(入力シート!$C46)&lt;11-I$53,"",MID(入力シート!$C46,LEN(入力シート!$C46)-(10-I$53),1))</f>
        <v/>
      </c>
      <c r="J33" s="226" t="str">
        <f>IF(LEN(入力シート!$C46)&lt;11-J$53,"",MID(入力シート!$C46,LEN(入力シート!$C46)-(10-J$53),1))</f>
        <v/>
      </c>
      <c r="K33" s="83" t="str">
        <f>IF(LEN(入力シート!$C46)&lt;11-K$53,"",MID(入力シート!$C46,LEN(入力シート!$C46)-(10-K$53),1))</f>
        <v/>
      </c>
      <c r="L33" s="314"/>
      <c r="M33" s="315"/>
      <c r="N33" s="315"/>
      <c r="O33" s="315"/>
      <c r="P33" s="315"/>
      <c r="Q33" s="315"/>
      <c r="R33" s="315"/>
      <c r="S33" s="315"/>
      <c r="T33" s="315"/>
      <c r="U33" s="315"/>
      <c r="V33" s="315"/>
      <c r="W33" s="315"/>
      <c r="X33" s="315"/>
      <c r="Y33" s="315"/>
      <c r="Z33" s="316"/>
      <c r="AA33" s="115" t="str">
        <f>IF(LEN(入力シート!$F46)&lt;8-AA$53,"",MID(入力シート!$F46,LEN(入力シート!$F46)-(7-AA$53),1))</f>
        <v/>
      </c>
      <c r="AB33" s="81" t="str">
        <f>IF(LEN(入力シート!$F46)&lt;8-AB$53,"",MID(入力シート!$F46,LEN(入力シート!$F46)-(7-AB$53),1))</f>
        <v/>
      </c>
      <c r="AC33" s="226" t="str">
        <f>IF(LEN(入力シート!$F46)&lt;8-AC$53,"",MID(入力シート!$F46,LEN(入力シート!$F46)-(7-AC$53),1))</f>
        <v/>
      </c>
      <c r="AD33" s="227" t="str">
        <f>IF(LEN(入力シート!$F46)&lt;8-AD$53,"",MID(入力シート!$F46,LEN(入力シート!$F46)-(7-AD$53),1))</f>
        <v/>
      </c>
      <c r="AE33" s="82" t="str">
        <f>IF(LEN(入力シート!$F46)&lt;8-AE$53,"",MID(入力シート!$F46,LEN(入力シート!$F46)-(7-AE$53),1))</f>
        <v/>
      </c>
      <c r="AF33" s="226" t="str">
        <f>IF(LEN(入力シート!$F46)&lt;8-AF$53,"",MID(入力シート!$F46,LEN(入力シート!$F46)-(7-AF$53),1))</f>
        <v/>
      </c>
      <c r="AG33" s="83" t="str">
        <f>IF(LEN(入力シート!$F46)&lt;8-AG$53,"",MID(入力シート!$F46,LEN(入力シート!$F46)-(7-AG$53),1))</f>
        <v/>
      </c>
      <c r="AH33" s="313"/>
      <c r="AI33" s="195" t="str">
        <f>+MID(入力シート!$H46,加入原票③!AI$53,1)</f>
        <v/>
      </c>
      <c r="AJ33" s="196" t="str">
        <f>+MID(入力シート!$H46,加入原票③!AJ$53,1)</f>
        <v/>
      </c>
      <c r="AK33" s="197" t="str">
        <f>+MID(入力シート!$H46,加入原票③!AK$53,1)</f>
        <v/>
      </c>
      <c r="AL33" s="198" t="str">
        <f>+MID(入力シート!$H46,加入原票③!AL$53,1)</f>
        <v/>
      </c>
      <c r="AM33" s="199" t="str">
        <f>+MID(入力シート!$H46,加入原票③!AM$53,1)</f>
        <v/>
      </c>
      <c r="AN33" s="200" t="str">
        <f>+MID(入力シート!$H46,加入原票③!AN$53,1)</f>
        <v/>
      </c>
      <c r="AO33" s="197" t="str">
        <f>+MID(入力シート!$I46,加入原票③!AO$53,1)</f>
        <v/>
      </c>
      <c r="AP33" s="199" t="str">
        <f>+MID(入力シート!$I46,加入原票③!AP$53,1)</f>
        <v/>
      </c>
      <c r="AQ33" s="195" t="str">
        <f>+MID(入力シート!$I46,加入原票③!AQ$53,1)</f>
        <v/>
      </c>
      <c r="AR33" s="200" t="str">
        <f>+MID(入力シート!$I46,加入原票③!AR$53,1)</f>
        <v/>
      </c>
      <c r="AS33" s="201" t="str">
        <f>+MID(入力シート!$I46,加入原票③!AS$53,1)</f>
        <v/>
      </c>
      <c r="AT33" s="198" t="str">
        <f>+MID(入力シート!$I46,加入原票③!AT$53,1)</f>
        <v/>
      </c>
      <c r="AU33" s="35">
        <v>2</v>
      </c>
      <c r="AV33" s="41">
        <v>0</v>
      </c>
      <c r="AW33" s="226" t="str">
        <f>+MID(入力シート!$J46,加入原票③!AW$53,1)</f>
        <v/>
      </c>
      <c r="AX33" s="83" t="str">
        <f>+MID(入力シート!$J46,加入原票③!AX$53,1)</f>
        <v/>
      </c>
      <c r="AY33" s="81" t="str">
        <f>+MID(入力シート!$J46,加入原票③!AY$53,1)</f>
        <v/>
      </c>
      <c r="AZ33" s="227" t="str">
        <f>+MID(入力シート!$J46,加入原票③!AZ$53,1)</f>
        <v/>
      </c>
      <c r="BA33" s="82" t="str">
        <f>+MID(入力シート!$J46,加入原票③!BA$53,1)</f>
        <v/>
      </c>
      <c r="BB33" s="124" t="str">
        <f>+MID(入力シート!$J46,加入原票③!BB$53,1)</f>
        <v/>
      </c>
    </row>
    <row r="34" spans="2:54" ht="8.25" customHeight="1" x14ac:dyDescent="0.15">
      <c r="B34" s="84"/>
      <c r="C34" s="85"/>
      <c r="D34" s="85"/>
      <c r="E34" s="85"/>
      <c r="F34" s="85"/>
      <c r="G34" s="85"/>
      <c r="H34" s="85"/>
      <c r="I34" s="85"/>
      <c r="J34" s="85"/>
      <c r="K34" s="85"/>
      <c r="L34" s="317" t="str">
        <f>+MID(ASC(入力シート!$E47),加入原票③!L$53,1)</f>
        <v/>
      </c>
      <c r="M34" s="319" t="str">
        <f>+MID(ASC(入力シート!$E47),加入原票③!M$53,1)</f>
        <v/>
      </c>
      <c r="N34" s="319" t="str">
        <f>+MID(ASC(入力シート!$E47),加入原票③!N$53,1)</f>
        <v/>
      </c>
      <c r="O34" s="319" t="str">
        <f>+MID(ASC(入力シート!$E47),加入原票③!O$53,1)</f>
        <v/>
      </c>
      <c r="P34" s="319" t="str">
        <f>+MID(ASC(入力シート!$E47),加入原票③!P$53,1)</f>
        <v/>
      </c>
      <c r="Q34" s="319" t="str">
        <f>+MID(ASC(入力シート!$E47),加入原票③!Q$53,1)</f>
        <v/>
      </c>
      <c r="R34" s="319" t="str">
        <f>+MID(ASC(入力シート!$E47),加入原票③!R$53,1)</f>
        <v/>
      </c>
      <c r="S34" s="319" t="str">
        <f>+MID(ASC(入力シート!$E47),加入原票③!S$53,1)</f>
        <v/>
      </c>
      <c r="T34" s="319" t="str">
        <f>+MID(ASC(入力シート!$E47),加入原票③!T$53,1)</f>
        <v/>
      </c>
      <c r="U34" s="319" t="str">
        <f>+MID(ASC(入力シート!$E47),加入原票③!U$53,1)</f>
        <v/>
      </c>
      <c r="V34" s="319" t="str">
        <f>+MID(ASC(入力シート!$E47),加入原票③!V$53,1)</f>
        <v/>
      </c>
      <c r="W34" s="319" t="str">
        <f>+MID(ASC(入力シート!$E47),加入原票③!W$53,1)</f>
        <v/>
      </c>
      <c r="X34" s="319" t="str">
        <f>+MID(ASC(入力シート!$E47),加入原票③!X$53,1)</f>
        <v/>
      </c>
      <c r="Y34" s="319" t="str">
        <f>+MID(ASC(入力シート!$E47),加入原票③!Y$53,1)</f>
        <v/>
      </c>
      <c r="Z34" s="323" t="str">
        <f>+MID(ASC(入力シート!$E47),加入原票③!Z$53,1)</f>
        <v/>
      </c>
      <c r="AA34" s="109"/>
      <c r="AB34" s="85"/>
      <c r="AC34" s="85"/>
      <c r="AD34" s="85"/>
      <c r="AE34" s="85"/>
      <c r="AF34" s="85"/>
      <c r="AG34" s="4"/>
      <c r="AH34" s="312" t="str">
        <f>IF(入力シート!G47="男",1,IF(入力シート!G47="女",2,""))</f>
        <v/>
      </c>
      <c r="AI34" s="179"/>
      <c r="AJ34" s="180"/>
      <c r="AK34" s="181"/>
      <c r="AL34" s="181"/>
      <c r="AM34" s="181"/>
      <c r="AN34" s="182"/>
      <c r="AO34" s="179"/>
      <c r="AP34" s="180"/>
      <c r="AQ34" s="181"/>
      <c r="AR34" s="181"/>
      <c r="AS34" s="181"/>
      <c r="AT34" s="182"/>
      <c r="AU34" s="36"/>
      <c r="AV34" s="42"/>
      <c r="AW34" s="110"/>
      <c r="AX34" s="110"/>
      <c r="AY34" s="111"/>
      <c r="AZ34" s="111"/>
      <c r="BA34" s="111"/>
      <c r="BB34" s="123"/>
    </row>
    <row r="35" spans="2:54" ht="9" customHeight="1" x14ac:dyDescent="0.15">
      <c r="B35" s="228"/>
      <c r="C35" s="230"/>
      <c r="D35" s="229"/>
      <c r="E35" s="231"/>
      <c r="F35" s="229"/>
      <c r="G35" s="229"/>
      <c r="H35" s="229"/>
      <c r="I35" s="230"/>
      <c r="J35" s="229"/>
      <c r="K35" s="229"/>
      <c r="L35" s="318" t="e">
        <f>+MID(入力シート!#REF!,加入原票③!L$53,1)</f>
        <v>#REF!</v>
      </c>
      <c r="M35" s="320" t="e">
        <f>+MID(入力シート!#REF!,加入原票③!M$53,1)</f>
        <v>#REF!</v>
      </c>
      <c r="N35" s="320" t="e">
        <f>+MID(入力シート!#REF!,加入原票③!N$53,1)</f>
        <v>#REF!</v>
      </c>
      <c r="O35" s="320" t="e">
        <f>+MID(入力シート!#REF!,加入原票③!O$53,1)</f>
        <v>#REF!</v>
      </c>
      <c r="P35" s="320" t="e">
        <f>+MID(入力シート!#REF!,加入原票③!P$53,1)</f>
        <v>#REF!</v>
      </c>
      <c r="Q35" s="320" t="e">
        <f>+MID(入力シート!#REF!,加入原票③!Q$53,1)</f>
        <v>#REF!</v>
      </c>
      <c r="R35" s="320" t="e">
        <f>+MID(入力シート!#REF!,加入原票③!R$53,1)</f>
        <v>#REF!</v>
      </c>
      <c r="S35" s="320" t="e">
        <f>+MID(入力シート!#REF!,加入原票③!S$53,1)</f>
        <v>#REF!</v>
      </c>
      <c r="T35" s="320" t="e">
        <f>+MID(入力シート!#REF!,加入原票③!T$53,1)</f>
        <v>#REF!</v>
      </c>
      <c r="U35" s="320" t="e">
        <f>+MID(入力シート!#REF!,加入原票③!U$53,1)</f>
        <v>#REF!</v>
      </c>
      <c r="V35" s="320" t="e">
        <f>+MID(入力シート!#REF!,加入原票③!V$53,1)</f>
        <v>#REF!</v>
      </c>
      <c r="W35" s="320" t="e">
        <f>+MID(入力シート!#REF!,加入原票③!W$53,1)</f>
        <v>#REF!</v>
      </c>
      <c r="X35" s="320" t="e">
        <f>+MID(入力シート!#REF!,加入原票③!X$53,1)</f>
        <v>#REF!</v>
      </c>
      <c r="Y35" s="320" t="e">
        <f>+MID(入力シート!#REF!,加入原票③!Y$53,1)</f>
        <v>#REF!</v>
      </c>
      <c r="Z35" s="324" t="e">
        <f>+MID(入力シート!#REF!,加入原票③!Z$53,1)</f>
        <v>#REF!</v>
      </c>
      <c r="AA35" s="6"/>
      <c r="AB35" s="6"/>
      <c r="AC35" s="229"/>
      <c r="AD35" s="7"/>
      <c r="AE35" s="229"/>
      <c r="AF35" s="229"/>
      <c r="AG35" s="229"/>
      <c r="AH35" s="312"/>
      <c r="AI35" s="183"/>
      <c r="AJ35" s="184"/>
      <c r="AK35" s="183"/>
      <c r="AL35" s="185"/>
      <c r="AM35" s="184"/>
      <c r="AN35" s="185"/>
      <c r="AO35" s="184"/>
      <c r="AP35" s="184"/>
      <c r="AQ35" s="183"/>
      <c r="AR35" s="185"/>
      <c r="AS35" s="184"/>
      <c r="AT35" s="184"/>
      <c r="AU35" s="33"/>
      <c r="AV35" s="39"/>
      <c r="AW35" s="5"/>
      <c r="AX35" s="5"/>
      <c r="AY35" s="233"/>
      <c r="AZ35" s="234"/>
      <c r="BA35" s="5"/>
      <c r="BB35" s="10"/>
    </row>
    <row r="36" spans="2:54" ht="11.25" customHeight="1" x14ac:dyDescent="0.15">
      <c r="B36" s="76"/>
      <c r="C36" s="77"/>
      <c r="D36" s="78"/>
      <c r="E36" s="79"/>
      <c r="F36" s="5"/>
      <c r="G36" s="78"/>
      <c r="H36" s="5"/>
      <c r="I36" s="77"/>
      <c r="J36" s="78"/>
      <c r="K36" s="5"/>
      <c r="L36" s="314" t="str">
        <f>+IF(入力シート!D47="","",入力シート!D47)</f>
        <v/>
      </c>
      <c r="M36" s="315"/>
      <c r="N36" s="315"/>
      <c r="O36" s="315"/>
      <c r="P36" s="315"/>
      <c r="Q36" s="315"/>
      <c r="R36" s="315"/>
      <c r="S36" s="315"/>
      <c r="T36" s="315"/>
      <c r="U36" s="315"/>
      <c r="V36" s="315"/>
      <c r="W36" s="315"/>
      <c r="X36" s="315"/>
      <c r="Y36" s="315"/>
      <c r="Z36" s="316"/>
      <c r="AA36" s="77"/>
      <c r="AB36" s="77"/>
      <c r="AC36" s="78"/>
      <c r="AD36" s="79"/>
      <c r="AE36" s="5"/>
      <c r="AF36" s="78"/>
      <c r="AG36" s="5"/>
      <c r="AH36" s="312"/>
      <c r="AI36" s="186"/>
      <c r="AJ36" s="187"/>
      <c r="AK36" s="188"/>
      <c r="AL36" s="189"/>
      <c r="AM36" s="190"/>
      <c r="AN36" s="191"/>
      <c r="AO36" s="192"/>
      <c r="AP36" s="190"/>
      <c r="AQ36" s="186"/>
      <c r="AR36" s="193"/>
      <c r="AS36" s="194"/>
      <c r="AT36" s="189"/>
      <c r="AU36" s="34"/>
      <c r="AV36" s="40"/>
      <c r="AW36" s="92"/>
      <c r="AX36" s="112"/>
      <c r="AY36" s="77"/>
      <c r="AZ36" s="113"/>
      <c r="BA36" s="114"/>
      <c r="BB36" s="10"/>
    </row>
    <row r="37" spans="2:54" ht="15" customHeight="1" x14ac:dyDescent="0.15">
      <c r="B37" s="80" t="str">
        <f>IF(LEN(入力シート!$C47)&lt;11-B$53,"",MID(入力シート!$C47,LEN(入力シート!$C47)-(10-B$53),1))</f>
        <v/>
      </c>
      <c r="C37" s="81" t="str">
        <f>IF(LEN(入力シート!$C47)&lt;11-C$53,"",MID(入力シート!$C47,LEN(入力シート!$C47)-(10-C$53),1))</f>
        <v/>
      </c>
      <c r="D37" s="226" t="str">
        <f>IF(LEN(入力シート!$C47)&lt;11-D$53,"",MID(入力シート!$C47,LEN(入力シート!$C47)-(10-D$53),1))</f>
        <v/>
      </c>
      <c r="E37" s="227" t="str">
        <f>IF(LEN(入力シート!$C47)&lt;11-E$53,"",MID(入力シート!$C47,LEN(入力シート!$C47)-(10-E$53),1))</f>
        <v/>
      </c>
      <c r="F37" s="82" t="str">
        <f>IF(LEN(入力シート!$C47)&lt;11-F$53,"",MID(入力シート!$C47,LEN(入力シート!$C47)-(10-F$53),1))</f>
        <v/>
      </c>
      <c r="G37" s="226" t="str">
        <f>IF(LEN(入力シート!$C47)&lt;11-G$53,"",MID(入力シート!$C47,LEN(入力シート!$C47)-(10-G$53),1))</f>
        <v/>
      </c>
      <c r="H37" s="83" t="str">
        <f>IF(LEN(入力シート!$C47)&lt;11-H$53,"",MID(入力シート!$C47,LEN(入力シート!$C47)-(10-H$53),1))</f>
        <v/>
      </c>
      <c r="I37" s="81" t="str">
        <f>IF(LEN(入力シート!$C47)&lt;11-I$53,"",MID(入力シート!$C47,LEN(入力シート!$C47)-(10-I$53),1))</f>
        <v/>
      </c>
      <c r="J37" s="226" t="str">
        <f>IF(LEN(入力シート!$C47)&lt;11-J$53,"",MID(入力シート!$C47,LEN(入力シート!$C47)-(10-J$53),1))</f>
        <v/>
      </c>
      <c r="K37" s="83" t="str">
        <f>IF(LEN(入力シート!$C47)&lt;11-K$53,"",MID(入力シート!$C47,LEN(入力シート!$C47)-(10-K$53),1))</f>
        <v/>
      </c>
      <c r="L37" s="314"/>
      <c r="M37" s="315"/>
      <c r="N37" s="315"/>
      <c r="O37" s="315"/>
      <c r="P37" s="315"/>
      <c r="Q37" s="315"/>
      <c r="R37" s="315"/>
      <c r="S37" s="315"/>
      <c r="T37" s="315"/>
      <c r="U37" s="315"/>
      <c r="V37" s="315"/>
      <c r="W37" s="315"/>
      <c r="X37" s="315"/>
      <c r="Y37" s="315"/>
      <c r="Z37" s="316"/>
      <c r="AA37" s="115" t="str">
        <f>IF(LEN(入力シート!$F47)&lt;8-AA$53,"",MID(入力シート!$F47,LEN(入力シート!$F47)-(7-AA$53),1))</f>
        <v/>
      </c>
      <c r="AB37" s="81" t="str">
        <f>IF(LEN(入力シート!$F47)&lt;8-AB$53,"",MID(入力シート!$F47,LEN(入力シート!$F47)-(7-AB$53),1))</f>
        <v/>
      </c>
      <c r="AC37" s="226" t="str">
        <f>IF(LEN(入力シート!$F47)&lt;8-AC$53,"",MID(入力シート!$F47,LEN(入力シート!$F47)-(7-AC$53),1))</f>
        <v/>
      </c>
      <c r="AD37" s="227" t="str">
        <f>IF(LEN(入力シート!$F47)&lt;8-AD$53,"",MID(入力シート!$F47,LEN(入力シート!$F47)-(7-AD$53),1))</f>
        <v/>
      </c>
      <c r="AE37" s="82" t="str">
        <f>IF(LEN(入力シート!$F47)&lt;8-AE$53,"",MID(入力シート!$F47,LEN(入力シート!$F47)-(7-AE$53),1))</f>
        <v/>
      </c>
      <c r="AF37" s="226" t="str">
        <f>IF(LEN(入力シート!$F47)&lt;8-AF$53,"",MID(入力シート!$F47,LEN(入力シート!$F47)-(7-AF$53),1))</f>
        <v/>
      </c>
      <c r="AG37" s="83" t="str">
        <f>IF(LEN(入力シート!$F47)&lt;8-AG$53,"",MID(入力シート!$F47,LEN(入力シート!$F47)-(7-AG$53),1))</f>
        <v/>
      </c>
      <c r="AH37" s="313"/>
      <c r="AI37" s="195" t="str">
        <f>+MID(入力シート!$H47,加入原票③!AI$53,1)</f>
        <v/>
      </c>
      <c r="AJ37" s="196" t="str">
        <f>+MID(入力シート!$H47,加入原票③!AJ$53,1)</f>
        <v/>
      </c>
      <c r="AK37" s="197" t="str">
        <f>+MID(入力シート!$H47,加入原票③!AK$53,1)</f>
        <v/>
      </c>
      <c r="AL37" s="198" t="str">
        <f>+MID(入力シート!$H47,加入原票③!AL$53,1)</f>
        <v/>
      </c>
      <c r="AM37" s="199" t="str">
        <f>+MID(入力シート!$H47,加入原票③!AM$53,1)</f>
        <v/>
      </c>
      <c r="AN37" s="200" t="str">
        <f>+MID(入力シート!$H47,加入原票③!AN$53,1)</f>
        <v/>
      </c>
      <c r="AO37" s="197" t="str">
        <f>+MID(入力シート!$I47,加入原票③!AO$53,1)</f>
        <v/>
      </c>
      <c r="AP37" s="199" t="str">
        <f>+MID(入力シート!$I47,加入原票③!AP$53,1)</f>
        <v/>
      </c>
      <c r="AQ37" s="195" t="str">
        <f>+MID(入力シート!$I47,加入原票③!AQ$53,1)</f>
        <v/>
      </c>
      <c r="AR37" s="200" t="str">
        <f>+MID(入力シート!$I47,加入原票③!AR$53,1)</f>
        <v/>
      </c>
      <c r="AS37" s="201" t="str">
        <f>+MID(入力シート!$I47,加入原票③!AS$53,1)</f>
        <v/>
      </c>
      <c r="AT37" s="198" t="str">
        <f>+MID(入力シート!$I47,加入原票③!AT$53,1)</f>
        <v/>
      </c>
      <c r="AU37" s="35">
        <v>2</v>
      </c>
      <c r="AV37" s="41">
        <v>0</v>
      </c>
      <c r="AW37" s="226" t="str">
        <f>+MID(入力シート!$J47,加入原票③!AW$53,1)</f>
        <v/>
      </c>
      <c r="AX37" s="83" t="str">
        <f>+MID(入力シート!$J47,加入原票③!AX$53,1)</f>
        <v/>
      </c>
      <c r="AY37" s="81" t="str">
        <f>+MID(入力シート!$J47,加入原票③!AY$53,1)</f>
        <v/>
      </c>
      <c r="AZ37" s="227" t="str">
        <f>+MID(入力シート!$J47,加入原票③!AZ$53,1)</f>
        <v/>
      </c>
      <c r="BA37" s="82" t="str">
        <f>+MID(入力シート!$J47,加入原票③!BA$53,1)</f>
        <v/>
      </c>
      <c r="BB37" s="124" t="str">
        <f>+MID(入力シート!$J47,加入原票③!BB$53,1)</f>
        <v/>
      </c>
    </row>
    <row r="38" spans="2:54" ht="8.25" customHeight="1" x14ac:dyDescent="0.15">
      <c r="B38" s="84"/>
      <c r="C38" s="85"/>
      <c r="D38" s="85"/>
      <c r="E38" s="85"/>
      <c r="F38" s="85"/>
      <c r="G38" s="85"/>
      <c r="H38" s="85"/>
      <c r="I38" s="85"/>
      <c r="J38" s="85"/>
      <c r="K38" s="85"/>
      <c r="L38" s="317" t="str">
        <f>+MID(ASC(入力シート!$E48),加入原票③!L$53,1)</f>
        <v/>
      </c>
      <c r="M38" s="319" t="str">
        <f>+MID(ASC(入力シート!$E48),加入原票③!M$53,1)</f>
        <v/>
      </c>
      <c r="N38" s="319" t="str">
        <f>+MID(ASC(入力シート!$E48),加入原票③!N$53,1)</f>
        <v/>
      </c>
      <c r="O38" s="319" t="str">
        <f>+MID(ASC(入力シート!$E48),加入原票③!O$53,1)</f>
        <v/>
      </c>
      <c r="P38" s="319" t="str">
        <f>+MID(ASC(入力シート!$E48),加入原票③!P$53,1)</f>
        <v/>
      </c>
      <c r="Q38" s="319" t="str">
        <f>+MID(ASC(入力シート!$E48),加入原票③!Q$53,1)</f>
        <v/>
      </c>
      <c r="R38" s="319" t="str">
        <f>+MID(ASC(入力シート!$E48),加入原票③!R$53,1)</f>
        <v/>
      </c>
      <c r="S38" s="319" t="str">
        <f>+MID(ASC(入力シート!$E48),加入原票③!S$53,1)</f>
        <v/>
      </c>
      <c r="T38" s="319" t="str">
        <f>+MID(ASC(入力シート!$E48),加入原票③!T$53,1)</f>
        <v/>
      </c>
      <c r="U38" s="319" t="str">
        <f>+MID(ASC(入力シート!$E48),加入原票③!U$53,1)</f>
        <v/>
      </c>
      <c r="V38" s="319" t="str">
        <f>+MID(ASC(入力シート!$E48),加入原票③!V$53,1)</f>
        <v/>
      </c>
      <c r="W38" s="319" t="str">
        <f>+MID(ASC(入力シート!$E48),加入原票③!W$53,1)</f>
        <v/>
      </c>
      <c r="X38" s="319" t="str">
        <f>+MID(ASC(入力シート!$E48),加入原票③!X$53,1)</f>
        <v/>
      </c>
      <c r="Y38" s="319" t="str">
        <f>+MID(ASC(入力シート!$E48),加入原票③!Y$53,1)</f>
        <v/>
      </c>
      <c r="Z38" s="323" t="str">
        <f>+MID(ASC(入力シート!$E48),加入原票③!Z$53,1)</f>
        <v/>
      </c>
      <c r="AA38" s="109"/>
      <c r="AB38" s="85"/>
      <c r="AC38" s="85"/>
      <c r="AD38" s="85"/>
      <c r="AE38" s="85"/>
      <c r="AF38" s="85"/>
      <c r="AG38" s="4"/>
      <c r="AH38" s="312" t="str">
        <f>IF(入力シート!G48="男",1,IF(入力シート!G48="女",2,""))</f>
        <v/>
      </c>
      <c r="AI38" s="179"/>
      <c r="AJ38" s="180"/>
      <c r="AK38" s="181"/>
      <c r="AL38" s="181"/>
      <c r="AM38" s="181"/>
      <c r="AN38" s="182"/>
      <c r="AO38" s="179"/>
      <c r="AP38" s="180"/>
      <c r="AQ38" s="181"/>
      <c r="AR38" s="181"/>
      <c r="AS38" s="181"/>
      <c r="AT38" s="182"/>
      <c r="AU38" s="36"/>
      <c r="AV38" s="42"/>
      <c r="AW38" s="110"/>
      <c r="AX38" s="110"/>
      <c r="AY38" s="111"/>
      <c r="AZ38" s="111"/>
      <c r="BA38" s="111"/>
      <c r="BB38" s="123"/>
    </row>
    <row r="39" spans="2:54" ht="9" customHeight="1" x14ac:dyDescent="0.15">
      <c r="B39" s="228"/>
      <c r="C39" s="230"/>
      <c r="D39" s="229"/>
      <c r="E39" s="231"/>
      <c r="F39" s="229"/>
      <c r="G39" s="229"/>
      <c r="H39" s="229"/>
      <c r="I39" s="230"/>
      <c r="J39" s="229"/>
      <c r="K39" s="229"/>
      <c r="L39" s="318" t="e">
        <f>+MID(入力シート!#REF!,加入原票③!L$53,1)</f>
        <v>#REF!</v>
      </c>
      <c r="M39" s="320" t="e">
        <f>+MID(入力シート!#REF!,加入原票③!M$53,1)</f>
        <v>#REF!</v>
      </c>
      <c r="N39" s="320" t="e">
        <f>+MID(入力シート!#REF!,加入原票③!N$53,1)</f>
        <v>#REF!</v>
      </c>
      <c r="O39" s="320" t="e">
        <f>+MID(入力シート!#REF!,加入原票③!O$53,1)</f>
        <v>#REF!</v>
      </c>
      <c r="P39" s="320" t="e">
        <f>+MID(入力シート!#REF!,加入原票③!P$53,1)</f>
        <v>#REF!</v>
      </c>
      <c r="Q39" s="320" t="e">
        <f>+MID(入力シート!#REF!,加入原票③!Q$53,1)</f>
        <v>#REF!</v>
      </c>
      <c r="R39" s="320" t="e">
        <f>+MID(入力シート!#REF!,加入原票③!R$53,1)</f>
        <v>#REF!</v>
      </c>
      <c r="S39" s="320" t="e">
        <f>+MID(入力シート!#REF!,加入原票③!S$53,1)</f>
        <v>#REF!</v>
      </c>
      <c r="T39" s="320" t="e">
        <f>+MID(入力シート!#REF!,加入原票③!T$53,1)</f>
        <v>#REF!</v>
      </c>
      <c r="U39" s="320" t="e">
        <f>+MID(入力シート!#REF!,加入原票③!U$53,1)</f>
        <v>#REF!</v>
      </c>
      <c r="V39" s="320" t="e">
        <f>+MID(入力シート!#REF!,加入原票③!V$53,1)</f>
        <v>#REF!</v>
      </c>
      <c r="W39" s="320" t="e">
        <f>+MID(入力シート!#REF!,加入原票③!W$53,1)</f>
        <v>#REF!</v>
      </c>
      <c r="X39" s="320" t="e">
        <f>+MID(入力シート!#REF!,加入原票③!X$53,1)</f>
        <v>#REF!</v>
      </c>
      <c r="Y39" s="320" t="e">
        <f>+MID(入力シート!#REF!,加入原票③!Y$53,1)</f>
        <v>#REF!</v>
      </c>
      <c r="Z39" s="324" t="e">
        <f>+MID(入力シート!#REF!,加入原票③!Z$53,1)</f>
        <v>#REF!</v>
      </c>
      <c r="AA39" s="6"/>
      <c r="AB39" s="6"/>
      <c r="AC39" s="229"/>
      <c r="AD39" s="7"/>
      <c r="AE39" s="229"/>
      <c r="AF39" s="229"/>
      <c r="AG39" s="229"/>
      <c r="AH39" s="312"/>
      <c r="AI39" s="183"/>
      <c r="AJ39" s="184"/>
      <c r="AK39" s="183"/>
      <c r="AL39" s="185"/>
      <c r="AM39" s="184"/>
      <c r="AN39" s="185"/>
      <c r="AO39" s="184"/>
      <c r="AP39" s="184"/>
      <c r="AQ39" s="183"/>
      <c r="AR39" s="185"/>
      <c r="AS39" s="184"/>
      <c r="AT39" s="184"/>
      <c r="AU39" s="33"/>
      <c r="AV39" s="39"/>
      <c r="AW39" s="5"/>
      <c r="AX39" s="5"/>
      <c r="AY39" s="233"/>
      <c r="AZ39" s="234"/>
      <c r="BA39" s="5"/>
      <c r="BB39" s="10"/>
    </row>
    <row r="40" spans="2:54" ht="11.25" customHeight="1" x14ac:dyDescent="0.15">
      <c r="B40" s="76"/>
      <c r="C40" s="77"/>
      <c r="D40" s="78"/>
      <c r="E40" s="79"/>
      <c r="F40" s="5"/>
      <c r="G40" s="78"/>
      <c r="H40" s="5"/>
      <c r="I40" s="77"/>
      <c r="J40" s="78"/>
      <c r="K40" s="5"/>
      <c r="L40" s="314" t="str">
        <f>+IF(入力シート!D48="","",入力シート!D48)</f>
        <v/>
      </c>
      <c r="M40" s="315"/>
      <c r="N40" s="315"/>
      <c r="O40" s="315"/>
      <c r="P40" s="315"/>
      <c r="Q40" s="315"/>
      <c r="R40" s="315"/>
      <c r="S40" s="315"/>
      <c r="T40" s="315"/>
      <c r="U40" s="315"/>
      <c r="V40" s="315"/>
      <c r="W40" s="315"/>
      <c r="X40" s="315"/>
      <c r="Y40" s="315"/>
      <c r="Z40" s="316"/>
      <c r="AA40" s="77"/>
      <c r="AB40" s="77"/>
      <c r="AC40" s="78"/>
      <c r="AD40" s="79"/>
      <c r="AE40" s="5"/>
      <c r="AF40" s="78"/>
      <c r="AG40" s="5"/>
      <c r="AH40" s="312"/>
      <c r="AI40" s="186"/>
      <c r="AJ40" s="187"/>
      <c r="AK40" s="188"/>
      <c r="AL40" s="189"/>
      <c r="AM40" s="190"/>
      <c r="AN40" s="191"/>
      <c r="AO40" s="192"/>
      <c r="AP40" s="190"/>
      <c r="AQ40" s="186"/>
      <c r="AR40" s="193"/>
      <c r="AS40" s="194"/>
      <c r="AT40" s="189"/>
      <c r="AU40" s="34"/>
      <c r="AV40" s="40"/>
      <c r="AW40" s="92"/>
      <c r="AX40" s="112"/>
      <c r="AY40" s="77"/>
      <c r="AZ40" s="113"/>
      <c r="BA40" s="114"/>
      <c r="BB40" s="10"/>
    </row>
    <row r="41" spans="2:54" ht="15" customHeight="1" x14ac:dyDescent="0.15">
      <c r="B41" s="80" t="str">
        <f>IF(LEN(入力シート!$C48)&lt;11-B$53,"",MID(入力シート!$C48,LEN(入力シート!$C48)-(10-B$53),1))</f>
        <v/>
      </c>
      <c r="C41" s="81" t="str">
        <f>IF(LEN(入力シート!$C48)&lt;11-C$53,"",MID(入力シート!$C48,LEN(入力シート!$C48)-(10-C$53),1))</f>
        <v/>
      </c>
      <c r="D41" s="226" t="str">
        <f>IF(LEN(入力シート!$C48)&lt;11-D$53,"",MID(入力シート!$C48,LEN(入力シート!$C48)-(10-D$53),1))</f>
        <v/>
      </c>
      <c r="E41" s="227" t="str">
        <f>IF(LEN(入力シート!$C48)&lt;11-E$53,"",MID(入力シート!$C48,LEN(入力シート!$C48)-(10-E$53),1))</f>
        <v/>
      </c>
      <c r="F41" s="82" t="str">
        <f>IF(LEN(入力シート!$C48)&lt;11-F$53,"",MID(入力シート!$C48,LEN(入力シート!$C48)-(10-F$53),1))</f>
        <v/>
      </c>
      <c r="G41" s="226" t="str">
        <f>IF(LEN(入力シート!$C48)&lt;11-G$53,"",MID(入力シート!$C48,LEN(入力シート!$C48)-(10-G$53),1))</f>
        <v/>
      </c>
      <c r="H41" s="83" t="str">
        <f>IF(LEN(入力シート!$C48)&lt;11-H$53,"",MID(入力シート!$C48,LEN(入力シート!$C48)-(10-H$53),1))</f>
        <v/>
      </c>
      <c r="I41" s="81" t="str">
        <f>IF(LEN(入力シート!$C48)&lt;11-I$53,"",MID(入力シート!$C48,LEN(入力シート!$C48)-(10-I$53),1))</f>
        <v/>
      </c>
      <c r="J41" s="226" t="str">
        <f>IF(LEN(入力シート!$C48)&lt;11-J$53,"",MID(入力シート!$C48,LEN(入力シート!$C48)-(10-J$53),1))</f>
        <v/>
      </c>
      <c r="K41" s="83" t="str">
        <f>IF(LEN(入力シート!$C48)&lt;11-K$53,"",MID(入力シート!$C48,LEN(入力シート!$C48)-(10-K$53),1))</f>
        <v/>
      </c>
      <c r="L41" s="314"/>
      <c r="M41" s="315"/>
      <c r="N41" s="315"/>
      <c r="O41" s="315"/>
      <c r="P41" s="315"/>
      <c r="Q41" s="315"/>
      <c r="R41" s="315"/>
      <c r="S41" s="315"/>
      <c r="T41" s="315"/>
      <c r="U41" s="315"/>
      <c r="V41" s="315"/>
      <c r="W41" s="315"/>
      <c r="X41" s="315"/>
      <c r="Y41" s="315"/>
      <c r="Z41" s="316"/>
      <c r="AA41" s="115" t="str">
        <f>IF(LEN(入力シート!$F48)&lt;8-AA$53,"",MID(入力シート!$F48,LEN(入力シート!$F48)-(7-AA$53),1))</f>
        <v/>
      </c>
      <c r="AB41" s="81" t="str">
        <f>IF(LEN(入力シート!$F48)&lt;8-AB$53,"",MID(入力シート!$F48,LEN(入力シート!$F48)-(7-AB$53),1))</f>
        <v/>
      </c>
      <c r="AC41" s="226" t="str">
        <f>IF(LEN(入力シート!$F48)&lt;8-AC$53,"",MID(入力シート!$F48,LEN(入力シート!$F48)-(7-AC$53),1))</f>
        <v/>
      </c>
      <c r="AD41" s="227" t="str">
        <f>IF(LEN(入力シート!$F48)&lt;8-AD$53,"",MID(入力シート!$F48,LEN(入力シート!$F48)-(7-AD$53),1))</f>
        <v/>
      </c>
      <c r="AE41" s="82" t="str">
        <f>IF(LEN(入力シート!$F48)&lt;8-AE$53,"",MID(入力シート!$F48,LEN(入力シート!$F48)-(7-AE$53),1))</f>
        <v/>
      </c>
      <c r="AF41" s="226" t="str">
        <f>IF(LEN(入力シート!$F48)&lt;8-AF$53,"",MID(入力シート!$F48,LEN(入力シート!$F48)-(7-AF$53),1))</f>
        <v/>
      </c>
      <c r="AG41" s="83" t="str">
        <f>IF(LEN(入力シート!$F48)&lt;8-AG$53,"",MID(入力シート!$F48,LEN(入力シート!$F48)-(7-AG$53),1))</f>
        <v/>
      </c>
      <c r="AH41" s="313"/>
      <c r="AI41" s="195" t="str">
        <f>+MID(入力シート!$H48,加入原票③!AI$53,1)</f>
        <v/>
      </c>
      <c r="AJ41" s="196" t="str">
        <f>+MID(入力シート!$H48,加入原票③!AJ$53,1)</f>
        <v/>
      </c>
      <c r="AK41" s="197" t="str">
        <f>+MID(入力シート!$H48,加入原票③!AK$53,1)</f>
        <v/>
      </c>
      <c r="AL41" s="198" t="str">
        <f>+MID(入力シート!$H48,加入原票③!AL$53,1)</f>
        <v/>
      </c>
      <c r="AM41" s="199" t="str">
        <f>+MID(入力シート!$H48,加入原票③!AM$53,1)</f>
        <v/>
      </c>
      <c r="AN41" s="200" t="str">
        <f>+MID(入力シート!$H48,加入原票③!AN$53,1)</f>
        <v/>
      </c>
      <c r="AO41" s="197" t="str">
        <f>+MID(入力シート!$I48,加入原票③!AO$53,1)</f>
        <v/>
      </c>
      <c r="AP41" s="199" t="str">
        <f>+MID(入力シート!$I48,加入原票③!AP$53,1)</f>
        <v/>
      </c>
      <c r="AQ41" s="195" t="str">
        <f>+MID(入力シート!$I48,加入原票③!AQ$53,1)</f>
        <v/>
      </c>
      <c r="AR41" s="200" t="str">
        <f>+MID(入力シート!$I48,加入原票③!AR$53,1)</f>
        <v/>
      </c>
      <c r="AS41" s="201" t="str">
        <f>+MID(入力シート!$I48,加入原票③!AS$53,1)</f>
        <v/>
      </c>
      <c r="AT41" s="198" t="str">
        <f>+MID(入力シート!$I48,加入原票③!AT$53,1)</f>
        <v/>
      </c>
      <c r="AU41" s="35">
        <v>2</v>
      </c>
      <c r="AV41" s="41">
        <v>0</v>
      </c>
      <c r="AW41" s="226" t="str">
        <f>+MID(入力シート!$J48,加入原票③!AW$53,1)</f>
        <v/>
      </c>
      <c r="AX41" s="83" t="str">
        <f>+MID(入力シート!$J48,加入原票③!AX$53,1)</f>
        <v/>
      </c>
      <c r="AY41" s="81" t="str">
        <f>+MID(入力シート!$J48,加入原票③!AY$53,1)</f>
        <v/>
      </c>
      <c r="AZ41" s="227" t="str">
        <f>+MID(入力シート!$J48,加入原票③!AZ$53,1)</f>
        <v/>
      </c>
      <c r="BA41" s="82" t="str">
        <f>+MID(入力シート!$J48,加入原票③!BA$53,1)</f>
        <v/>
      </c>
      <c r="BB41" s="124" t="str">
        <f>+MID(入力シート!$J48,加入原票③!BB$53,1)</f>
        <v/>
      </c>
    </row>
    <row r="42" spans="2:54" ht="8.25" customHeight="1" x14ac:dyDescent="0.15">
      <c r="B42" s="84"/>
      <c r="C42" s="85"/>
      <c r="D42" s="85"/>
      <c r="E42" s="85"/>
      <c r="F42" s="85"/>
      <c r="G42" s="85"/>
      <c r="H42" s="85"/>
      <c r="I42" s="85"/>
      <c r="J42" s="85"/>
      <c r="K42" s="85"/>
      <c r="L42" s="317" t="str">
        <f>+MID(ASC(入力シート!$E49),加入原票③!L$53,1)</f>
        <v/>
      </c>
      <c r="M42" s="319" t="str">
        <f>+MID(ASC(入力シート!$E49),加入原票③!M$53,1)</f>
        <v/>
      </c>
      <c r="N42" s="319" t="str">
        <f>+MID(ASC(入力シート!$E49),加入原票③!N$53,1)</f>
        <v/>
      </c>
      <c r="O42" s="319" t="str">
        <f>+MID(ASC(入力シート!$E49),加入原票③!O$53,1)</f>
        <v/>
      </c>
      <c r="P42" s="319" t="str">
        <f>+MID(ASC(入力シート!$E49),加入原票③!P$53,1)</f>
        <v/>
      </c>
      <c r="Q42" s="319" t="str">
        <f>+MID(ASC(入力シート!$E49),加入原票③!Q$53,1)</f>
        <v/>
      </c>
      <c r="R42" s="319" t="str">
        <f>+MID(ASC(入力シート!$E49),加入原票③!R$53,1)</f>
        <v/>
      </c>
      <c r="S42" s="319" t="str">
        <f>+MID(ASC(入力シート!$E49),加入原票③!S$53,1)</f>
        <v/>
      </c>
      <c r="T42" s="319" t="str">
        <f>+MID(ASC(入力シート!$E49),加入原票③!T$53,1)</f>
        <v/>
      </c>
      <c r="U42" s="319" t="str">
        <f>+MID(ASC(入力シート!$E49),加入原票③!U$53,1)</f>
        <v/>
      </c>
      <c r="V42" s="319" t="str">
        <f>+MID(ASC(入力シート!$E49),加入原票③!V$53,1)</f>
        <v/>
      </c>
      <c r="W42" s="319" t="str">
        <f>+MID(ASC(入力シート!$E49),加入原票③!W$53,1)</f>
        <v/>
      </c>
      <c r="X42" s="319" t="str">
        <f>+MID(ASC(入力シート!$E49),加入原票③!X$53,1)</f>
        <v/>
      </c>
      <c r="Y42" s="319" t="str">
        <f>+MID(ASC(入力シート!$E49),加入原票③!Y$53,1)</f>
        <v/>
      </c>
      <c r="Z42" s="323" t="str">
        <f>+MID(ASC(入力シート!$E49),加入原票③!Z$53,1)</f>
        <v/>
      </c>
      <c r="AA42" s="109"/>
      <c r="AB42" s="85"/>
      <c r="AC42" s="85"/>
      <c r="AD42" s="85"/>
      <c r="AE42" s="85"/>
      <c r="AF42" s="85"/>
      <c r="AG42" s="4"/>
      <c r="AH42" s="312" t="str">
        <f>IF(入力シート!G49="男",1,IF(入力シート!G49="女",2,""))</f>
        <v/>
      </c>
      <c r="AI42" s="179"/>
      <c r="AJ42" s="180"/>
      <c r="AK42" s="181"/>
      <c r="AL42" s="181"/>
      <c r="AM42" s="181"/>
      <c r="AN42" s="182"/>
      <c r="AO42" s="179"/>
      <c r="AP42" s="180"/>
      <c r="AQ42" s="181"/>
      <c r="AR42" s="181"/>
      <c r="AS42" s="181"/>
      <c r="AT42" s="182"/>
      <c r="AU42" s="36"/>
      <c r="AV42" s="42"/>
      <c r="AW42" s="110"/>
      <c r="AX42" s="110"/>
      <c r="AY42" s="111"/>
      <c r="AZ42" s="111"/>
      <c r="BA42" s="111"/>
      <c r="BB42" s="123"/>
    </row>
    <row r="43" spans="2:54" ht="9" customHeight="1" x14ac:dyDescent="0.15">
      <c r="B43" s="228"/>
      <c r="C43" s="230"/>
      <c r="D43" s="229"/>
      <c r="E43" s="231"/>
      <c r="F43" s="229"/>
      <c r="G43" s="229"/>
      <c r="H43" s="229"/>
      <c r="I43" s="230"/>
      <c r="J43" s="229"/>
      <c r="K43" s="229"/>
      <c r="L43" s="318" t="e">
        <f>+MID(入力シート!#REF!,加入原票③!L$53,1)</f>
        <v>#REF!</v>
      </c>
      <c r="M43" s="320" t="e">
        <f>+MID(入力シート!#REF!,加入原票③!M$53,1)</f>
        <v>#REF!</v>
      </c>
      <c r="N43" s="320" t="e">
        <f>+MID(入力シート!#REF!,加入原票③!N$53,1)</f>
        <v>#REF!</v>
      </c>
      <c r="O43" s="320" t="e">
        <f>+MID(入力シート!#REF!,加入原票③!O$53,1)</f>
        <v>#REF!</v>
      </c>
      <c r="P43" s="320" t="e">
        <f>+MID(入力シート!#REF!,加入原票③!P$53,1)</f>
        <v>#REF!</v>
      </c>
      <c r="Q43" s="320" t="e">
        <f>+MID(入力シート!#REF!,加入原票③!Q$53,1)</f>
        <v>#REF!</v>
      </c>
      <c r="R43" s="320" t="e">
        <f>+MID(入力シート!#REF!,加入原票③!R$53,1)</f>
        <v>#REF!</v>
      </c>
      <c r="S43" s="320" t="e">
        <f>+MID(入力シート!#REF!,加入原票③!S$53,1)</f>
        <v>#REF!</v>
      </c>
      <c r="T43" s="320" t="e">
        <f>+MID(入力シート!#REF!,加入原票③!T$53,1)</f>
        <v>#REF!</v>
      </c>
      <c r="U43" s="320" t="e">
        <f>+MID(入力シート!#REF!,加入原票③!U$53,1)</f>
        <v>#REF!</v>
      </c>
      <c r="V43" s="320" t="e">
        <f>+MID(入力シート!#REF!,加入原票③!V$53,1)</f>
        <v>#REF!</v>
      </c>
      <c r="W43" s="320" t="e">
        <f>+MID(入力シート!#REF!,加入原票③!W$53,1)</f>
        <v>#REF!</v>
      </c>
      <c r="X43" s="320" t="e">
        <f>+MID(入力シート!#REF!,加入原票③!X$53,1)</f>
        <v>#REF!</v>
      </c>
      <c r="Y43" s="320" t="e">
        <f>+MID(入力シート!#REF!,加入原票③!Y$53,1)</f>
        <v>#REF!</v>
      </c>
      <c r="Z43" s="324" t="e">
        <f>+MID(入力シート!#REF!,加入原票③!Z$53,1)</f>
        <v>#REF!</v>
      </c>
      <c r="AA43" s="6"/>
      <c r="AB43" s="6"/>
      <c r="AC43" s="229"/>
      <c r="AD43" s="7"/>
      <c r="AE43" s="229"/>
      <c r="AF43" s="229"/>
      <c r="AG43" s="229"/>
      <c r="AH43" s="312"/>
      <c r="AI43" s="183"/>
      <c r="AJ43" s="184"/>
      <c r="AK43" s="183"/>
      <c r="AL43" s="185"/>
      <c r="AM43" s="184"/>
      <c r="AN43" s="185"/>
      <c r="AO43" s="184"/>
      <c r="AP43" s="184"/>
      <c r="AQ43" s="183"/>
      <c r="AR43" s="185"/>
      <c r="AS43" s="184"/>
      <c r="AT43" s="184"/>
      <c r="AU43" s="33"/>
      <c r="AV43" s="39"/>
      <c r="AW43" s="5"/>
      <c r="AX43" s="5"/>
      <c r="AY43" s="233"/>
      <c r="AZ43" s="234"/>
      <c r="BA43" s="5"/>
      <c r="BB43" s="10"/>
    </row>
    <row r="44" spans="2:54" ht="11.25" customHeight="1" x14ac:dyDescent="0.15">
      <c r="B44" s="76"/>
      <c r="C44" s="77"/>
      <c r="D44" s="78"/>
      <c r="E44" s="79"/>
      <c r="F44" s="5"/>
      <c r="G44" s="78"/>
      <c r="H44" s="5"/>
      <c r="I44" s="77"/>
      <c r="J44" s="78"/>
      <c r="K44" s="5"/>
      <c r="L44" s="314" t="str">
        <f>+IF(入力シート!D49="","",入力シート!D49)</f>
        <v/>
      </c>
      <c r="M44" s="315"/>
      <c r="N44" s="315"/>
      <c r="O44" s="315"/>
      <c r="P44" s="315"/>
      <c r="Q44" s="315"/>
      <c r="R44" s="315"/>
      <c r="S44" s="315"/>
      <c r="T44" s="315"/>
      <c r="U44" s="315"/>
      <c r="V44" s="315"/>
      <c r="W44" s="315"/>
      <c r="X44" s="315"/>
      <c r="Y44" s="315"/>
      <c r="Z44" s="316"/>
      <c r="AA44" s="77"/>
      <c r="AB44" s="77"/>
      <c r="AC44" s="78"/>
      <c r="AD44" s="79"/>
      <c r="AE44" s="5"/>
      <c r="AF44" s="78"/>
      <c r="AG44" s="5"/>
      <c r="AH44" s="312"/>
      <c r="AI44" s="186"/>
      <c r="AJ44" s="187"/>
      <c r="AK44" s="188"/>
      <c r="AL44" s="189"/>
      <c r="AM44" s="190"/>
      <c r="AN44" s="191"/>
      <c r="AO44" s="192"/>
      <c r="AP44" s="190"/>
      <c r="AQ44" s="186"/>
      <c r="AR44" s="193"/>
      <c r="AS44" s="194"/>
      <c r="AT44" s="189"/>
      <c r="AU44" s="34"/>
      <c r="AV44" s="40"/>
      <c r="AW44" s="92"/>
      <c r="AX44" s="112"/>
      <c r="AY44" s="77"/>
      <c r="AZ44" s="113"/>
      <c r="BA44" s="114"/>
      <c r="BB44" s="10"/>
    </row>
    <row r="45" spans="2:54" ht="15" customHeight="1" x14ac:dyDescent="0.15">
      <c r="B45" s="80" t="str">
        <f>IF(LEN(入力シート!$C49)&lt;11-B$53,"",MID(入力シート!$C49,LEN(入力シート!$C49)-(10-B$53),1))</f>
        <v/>
      </c>
      <c r="C45" s="81" t="str">
        <f>IF(LEN(入力シート!$C49)&lt;11-C$53,"",MID(入力シート!$C49,LEN(入力シート!$C49)-(10-C$53),1))</f>
        <v/>
      </c>
      <c r="D45" s="226" t="str">
        <f>IF(LEN(入力シート!$C49)&lt;11-D$53,"",MID(入力シート!$C49,LEN(入力シート!$C49)-(10-D$53),1))</f>
        <v/>
      </c>
      <c r="E45" s="227" t="str">
        <f>IF(LEN(入力シート!$C49)&lt;11-E$53,"",MID(入力シート!$C49,LEN(入力シート!$C49)-(10-E$53),1))</f>
        <v/>
      </c>
      <c r="F45" s="82" t="str">
        <f>IF(LEN(入力シート!$C49)&lt;11-F$53,"",MID(入力シート!$C49,LEN(入力シート!$C49)-(10-F$53),1))</f>
        <v/>
      </c>
      <c r="G45" s="226" t="str">
        <f>IF(LEN(入力シート!$C49)&lt;11-G$53,"",MID(入力シート!$C49,LEN(入力シート!$C49)-(10-G$53),1))</f>
        <v/>
      </c>
      <c r="H45" s="83" t="str">
        <f>IF(LEN(入力シート!$C49)&lt;11-H$53,"",MID(入力シート!$C49,LEN(入力シート!$C49)-(10-H$53),1))</f>
        <v/>
      </c>
      <c r="I45" s="81" t="str">
        <f>IF(LEN(入力シート!$C49)&lt;11-I$53,"",MID(入力シート!$C49,LEN(入力シート!$C49)-(10-I$53),1))</f>
        <v/>
      </c>
      <c r="J45" s="226" t="str">
        <f>IF(LEN(入力シート!$C49)&lt;11-J$53,"",MID(入力シート!$C49,LEN(入力シート!$C49)-(10-J$53),1))</f>
        <v/>
      </c>
      <c r="K45" s="83" t="str">
        <f>IF(LEN(入力シート!$C49)&lt;11-K$53,"",MID(入力シート!$C49,LEN(入力シート!$C49)-(10-K$53),1))</f>
        <v/>
      </c>
      <c r="L45" s="314"/>
      <c r="M45" s="315"/>
      <c r="N45" s="315"/>
      <c r="O45" s="315"/>
      <c r="P45" s="315"/>
      <c r="Q45" s="315"/>
      <c r="R45" s="315"/>
      <c r="S45" s="315"/>
      <c r="T45" s="315"/>
      <c r="U45" s="315"/>
      <c r="V45" s="315"/>
      <c r="W45" s="315"/>
      <c r="X45" s="315"/>
      <c r="Y45" s="315"/>
      <c r="Z45" s="316"/>
      <c r="AA45" s="115" t="str">
        <f>IF(LEN(入力シート!$F49)&lt;8-AA$53,"",MID(入力シート!$F49,LEN(入力シート!$F49)-(7-AA$53),1))</f>
        <v/>
      </c>
      <c r="AB45" s="81" t="str">
        <f>IF(LEN(入力シート!$F49)&lt;8-AB$53,"",MID(入力シート!$F49,LEN(入力シート!$F49)-(7-AB$53),1))</f>
        <v/>
      </c>
      <c r="AC45" s="226" t="str">
        <f>IF(LEN(入力シート!$F49)&lt;8-AC$53,"",MID(入力シート!$F49,LEN(入力シート!$F49)-(7-AC$53),1))</f>
        <v/>
      </c>
      <c r="AD45" s="227" t="str">
        <f>IF(LEN(入力シート!$F49)&lt;8-AD$53,"",MID(入力シート!$F49,LEN(入力シート!$F49)-(7-AD$53),1))</f>
        <v/>
      </c>
      <c r="AE45" s="82" t="str">
        <f>IF(LEN(入力シート!$F49)&lt;8-AE$53,"",MID(入力シート!$F49,LEN(入力シート!$F49)-(7-AE$53),1))</f>
        <v/>
      </c>
      <c r="AF45" s="226" t="str">
        <f>IF(LEN(入力シート!$F49)&lt;8-AF$53,"",MID(入力シート!$F49,LEN(入力シート!$F49)-(7-AF$53),1))</f>
        <v/>
      </c>
      <c r="AG45" s="83" t="str">
        <f>IF(LEN(入力シート!$F49)&lt;8-AG$53,"",MID(入力シート!$F49,LEN(入力シート!$F49)-(7-AG$53),1))</f>
        <v/>
      </c>
      <c r="AH45" s="313"/>
      <c r="AI45" s="195" t="str">
        <f>+MID(入力シート!$H49,加入原票③!AI$53,1)</f>
        <v/>
      </c>
      <c r="AJ45" s="196" t="str">
        <f>+MID(入力シート!$H49,加入原票③!AJ$53,1)</f>
        <v/>
      </c>
      <c r="AK45" s="197" t="str">
        <f>+MID(入力シート!$H49,加入原票③!AK$53,1)</f>
        <v/>
      </c>
      <c r="AL45" s="198" t="str">
        <f>+MID(入力シート!$H49,加入原票③!AL$53,1)</f>
        <v/>
      </c>
      <c r="AM45" s="199" t="str">
        <f>+MID(入力シート!$H49,加入原票③!AM$53,1)</f>
        <v/>
      </c>
      <c r="AN45" s="200" t="str">
        <f>+MID(入力シート!$H49,加入原票③!AN$53,1)</f>
        <v/>
      </c>
      <c r="AO45" s="197" t="str">
        <f>+MID(入力シート!$I49,加入原票③!AO$53,1)</f>
        <v/>
      </c>
      <c r="AP45" s="199" t="str">
        <f>+MID(入力シート!$I49,加入原票③!AP$53,1)</f>
        <v/>
      </c>
      <c r="AQ45" s="195" t="str">
        <f>+MID(入力シート!$I49,加入原票③!AQ$53,1)</f>
        <v/>
      </c>
      <c r="AR45" s="200" t="str">
        <f>+MID(入力シート!$I49,加入原票③!AR$53,1)</f>
        <v/>
      </c>
      <c r="AS45" s="201" t="str">
        <f>+MID(入力シート!$I49,加入原票③!AS$53,1)</f>
        <v/>
      </c>
      <c r="AT45" s="198" t="str">
        <f>+MID(入力シート!$I49,加入原票③!AT$53,1)</f>
        <v/>
      </c>
      <c r="AU45" s="35">
        <v>2</v>
      </c>
      <c r="AV45" s="41">
        <v>0</v>
      </c>
      <c r="AW45" s="226" t="str">
        <f>+MID(入力シート!$J49,加入原票③!AW$53,1)</f>
        <v/>
      </c>
      <c r="AX45" s="83" t="str">
        <f>+MID(入力シート!$J49,加入原票③!AX$53,1)</f>
        <v/>
      </c>
      <c r="AY45" s="81" t="str">
        <f>+MID(入力シート!$J49,加入原票③!AY$53,1)</f>
        <v/>
      </c>
      <c r="AZ45" s="227" t="str">
        <f>+MID(入力シート!$J49,加入原票③!AZ$53,1)</f>
        <v/>
      </c>
      <c r="BA45" s="82" t="str">
        <f>+MID(入力シート!$J49,加入原票③!BA$53,1)</f>
        <v/>
      </c>
      <c r="BB45" s="124" t="str">
        <f>+MID(入力シート!$J49,加入原票③!BB$53,1)</f>
        <v/>
      </c>
    </row>
    <row r="46" spans="2:54" ht="8.25" customHeight="1" x14ac:dyDescent="0.15">
      <c r="B46" s="84"/>
      <c r="C46" s="85"/>
      <c r="D46" s="85"/>
      <c r="E46" s="85"/>
      <c r="F46" s="85"/>
      <c r="G46" s="85"/>
      <c r="H46" s="85"/>
      <c r="I46" s="85"/>
      <c r="J46" s="85"/>
      <c r="K46" s="85"/>
      <c r="L46" s="317" t="str">
        <f>+MID(ASC(入力シート!$E50),加入原票③!L$53,1)</f>
        <v/>
      </c>
      <c r="M46" s="319" t="str">
        <f>+MID(ASC(入力シート!$E50),加入原票③!M$53,1)</f>
        <v/>
      </c>
      <c r="N46" s="319" t="str">
        <f>+MID(ASC(入力シート!$E50),加入原票③!N$53,1)</f>
        <v/>
      </c>
      <c r="O46" s="319" t="str">
        <f>+MID(ASC(入力シート!$E50),加入原票③!O$53,1)</f>
        <v/>
      </c>
      <c r="P46" s="319" t="str">
        <f>+MID(ASC(入力シート!$E50),加入原票③!P$53,1)</f>
        <v/>
      </c>
      <c r="Q46" s="319" t="str">
        <f>+MID(ASC(入力シート!$E50),加入原票③!Q$53,1)</f>
        <v/>
      </c>
      <c r="R46" s="319" t="str">
        <f>+MID(ASC(入力シート!$E50),加入原票③!R$53,1)</f>
        <v/>
      </c>
      <c r="S46" s="319" t="str">
        <f>+MID(ASC(入力シート!$E50),加入原票③!S$53,1)</f>
        <v/>
      </c>
      <c r="T46" s="319" t="str">
        <f>+MID(ASC(入力シート!$E50),加入原票③!T$53,1)</f>
        <v/>
      </c>
      <c r="U46" s="319" t="str">
        <f>+MID(ASC(入力シート!$E50),加入原票③!U$53,1)</f>
        <v/>
      </c>
      <c r="V46" s="319" t="str">
        <f>+MID(ASC(入力シート!$E50),加入原票③!V$53,1)</f>
        <v/>
      </c>
      <c r="W46" s="319" t="str">
        <f>+MID(ASC(入力シート!$E50),加入原票③!W$53,1)</f>
        <v/>
      </c>
      <c r="X46" s="319" t="str">
        <f>+MID(ASC(入力シート!$E50),加入原票③!X$53,1)</f>
        <v/>
      </c>
      <c r="Y46" s="319" t="str">
        <f>+MID(ASC(入力シート!$E50),加入原票③!Y$53,1)</f>
        <v/>
      </c>
      <c r="Z46" s="323" t="str">
        <f>+MID(ASC(入力シート!$E50),加入原票③!Z$53,1)</f>
        <v/>
      </c>
      <c r="AA46" s="109"/>
      <c r="AB46" s="85"/>
      <c r="AC46" s="85"/>
      <c r="AD46" s="85"/>
      <c r="AE46" s="85"/>
      <c r="AF46" s="85"/>
      <c r="AG46" s="4"/>
      <c r="AH46" s="312" t="str">
        <f>IF(入力シート!G50="男",1,IF(入力シート!G50="女",2,""))</f>
        <v/>
      </c>
      <c r="AI46" s="179"/>
      <c r="AJ46" s="180"/>
      <c r="AK46" s="181"/>
      <c r="AL46" s="181"/>
      <c r="AM46" s="181"/>
      <c r="AN46" s="182"/>
      <c r="AO46" s="179"/>
      <c r="AP46" s="180"/>
      <c r="AQ46" s="181"/>
      <c r="AR46" s="181"/>
      <c r="AS46" s="181"/>
      <c r="AT46" s="182"/>
      <c r="AU46" s="36"/>
      <c r="AV46" s="42"/>
      <c r="AW46" s="110"/>
      <c r="AX46" s="110"/>
      <c r="AY46" s="111"/>
      <c r="AZ46" s="111"/>
      <c r="BA46" s="111"/>
      <c r="BB46" s="123"/>
    </row>
    <row r="47" spans="2:54" ht="9" customHeight="1" x14ac:dyDescent="0.15">
      <c r="B47" s="228"/>
      <c r="C47" s="230"/>
      <c r="D47" s="229"/>
      <c r="E47" s="231"/>
      <c r="F47" s="229"/>
      <c r="G47" s="229"/>
      <c r="H47" s="229"/>
      <c r="I47" s="230"/>
      <c r="J47" s="229"/>
      <c r="K47" s="229"/>
      <c r="L47" s="318" t="e">
        <f>+MID(入力シート!#REF!,加入原票③!L$53,1)</f>
        <v>#REF!</v>
      </c>
      <c r="M47" s="320" t="e">
        <f>+MID(入力シート!#REF!,加入原票③!M$53,1)</f>
        <v>#REF!</v>
      </c>
      <c r="N47" s="320" t="e">
        <f>+MID(入力シート!#REF!,加入原票③!N$53,1)</f>
        <v>#REF!</v>
      </c>
      <c r="O47" s="320" t="e">
        <f>+MID(入力シート!#REF!,加入原票③!O$53,1)</f>
        <v>#REF!</v>
      </c>
      <c r="P47" s="320" t="e">
        <f>+MID(入力シート!#REF!,加入原票③!P$53,1)</f>
        <v>#REF!</v>
      </c>
      <c r="Q47" s="320" t="e">
        <f>+MID(入力シート!#REF!,加入原票③!Q$53,1)</f>
        <v>#REF!</v>
      </c>
      <c r="R47" s="320" t="e">
        <f>+MID(入力シート!#REF!,加入原票③!R$53,1)</f>
        <v>#REF!</v>
      </c>
      <c r="S47" s="320" t="e">
        <f>+MID(入力シート!#REF!,加入原票③!S$53,1)</f>
        <v>#REF!</v>
      </c>
      <c r="T47" s="320" t="e">
        <f>+MID(入力シート!#REF!,加入原票③!T$53,1)</f>
        <v>#REF!</v>
      </c>
      <c r="U47" s="320" t="e">
        <f>+MID(入力シート!#REF!,加入原票③!U$53,1)</f>
        <v>#REF!</v>
      </c>
      <c r="V47" s="320" t="e">
        <f>+MID(入力シート!#REF!,加入原票③!V$53,1)</f>
        <v>#REF!</v>
      </c>
      <c r="W47" s="320" t="e">
        <f>+MID(入力シート!#REF!,加入原票③!W$53,1)</f>
        <v>#REF!</v>
      </c>
      <c r="X47" s="320" t="e">
        <f>+MID(入力シート!#REF!,加入原票③!X$53,1)</f>
        <v>#REF!</v>
      </c>
      <c r="Y47" s="320" t="e">
        <f>+MID(入力シート!#REF!,加入原票③!Y$53,1)</f>
        <v>#REF!</v>
      </c>
      <c r="Z47" s="324" t="e">
        <f>+MID(入力シート!#REF!,加入原票③!Z$53,1)</f>
        <v>#REF!</v>
      </c>
      <c r="AA47" s="6"/>
      <c r="AB47" s="6"/>
      <c r="AC47" s="229"/>
      <c r="AD47" s="7"/>
      <c r="AE47" s="229"/>
      <c r="AF47" s="229"/>
      <c r="AG47" s="229"/>
      <c r="AH47" s="312"/>
      <c r="AI47" s="183"/>
      <c r="AJ47" s="184"/>
      <c r="AK47" s="183"/>
      <c r="AL47" s="185"/>
      <c r="AM47" s="184"/>
      <c r="AN47" s="185"/>
      <c r="AO47" s="184"/>
      <c r="AP47" s="184"/>
      <c r="AQ47" s="183"/>
      <c r="AR47" s="185"/>
      <c r="AS47" s="184"/>
      <c r="AT47" s="184"/>
      <c r="AU47" s="33"/>
      <c r="AV47" s="39"/>
      <c r="AW47" s="5"/>
      <c r="AX47" s="5"/>
      <c r="AY47" s="233"/>
      <c r="AZ47" s="234"/>
      <c r="BA47" s="5"/>
      <c r="BB47" s="10"/>
    </row>
    <row r="48" spans="2:54" ht="11.25" customHeight="1" x14ac:dyDescent="0.15">
      <c r="B48" s="76"/>
      <c r="C48" s="77"/>
      <c r="D48" s="78"/>
      <c r="E48" s="79"/>
      <c r="F48" s="5"/>
      <c r="G48" s="78"/>
      <c r="H48" s="5"/>
      <c r="I48" s="77"/>
      <c r="J48" s="78"/>
      <c r="K48" s="5"/>
      <c r="L48" s="314" t="str">
        <f>+IF(入力シート!D50="","",入力シート!D50)</f>
        <v/>
      </c>
      <c r="M48" s="315"/>
      <c r="N48" s="315"/>
      <c r="O48" s="315"/>
      <c r="P48" s="315"/>
      <c r="Q48" s="315"/>
      <c r="R48" s="315"/>
      <c r="S48" s="315"/>
      <c r="T48" s="315"/>
      <c r="U48" s="315"/>
      <c r="V48" s="315"/>
      <c r="W48" s="315"/>
      <c r="X48" s="315"/>
      <c r="Y48" s="315"/>
      <c r="Z48" s="316"/>
      <c r="AA48" s="77"/>
      <c r="AB48" s="77"/>
      <c r="AC48" s="78"/>
      <c r="AD48" s="79"/>
      <c r="AE48" s="5"/>
      <c r="AF48" s="78"/>
      <c r="AG48" s="5"/>
      <c r="AH48" s="312"/>
      <c r="AI48" s="186"/>
      <c r="AJ48" s="187"/>
      <c r="AK48" s="188"/>
      <c r="AL48" s="189"/>
      <c r="AM48" s="190"/>
      <c r="AN48" s="191"/>
      <c r="AO48" s="192"/>
      <c r="AP48" s="190"/>
      <c r="AQ48" s="186"/>
      <c r="AR48" s="193"/>
      <c r="AS48" s="194"/>
      <c r="AT48" s="189"/>
      <c r="AU48" s="34"/>
      <c r="AV48" s="40"/>
      <c r="AW48" s="92"/>
      <c r="AX48" s="112"/>
      <c r="AY48" s="77"/>
      <c r="AZ48" s="113"/>
      <c r="BA48" s="114"/>
      <c r="BB48" s="10"/>
    </row>
    <row r="49" spans="1:55" ht="15" customHeight="1" thickBot="1" x14ac:dyDescent="0.2">
      <c r="A49" s="12">
        <v>10</v>
      </c>
      <c r="B49" s="86" t="str">
        <f>IF(LEN(入力シート!$C50)&lt;11-B$53,"",MID(入力シート!$C50,LEN(入力シート!$C50)-(10-B$53),1))</f>
        <v/>
      </c>
      <c r="C49" s="87" t="str">
        <f>IF(LEN(入力シート!$C50)&lt;11-C$53,"",MID(入力シート!$C50,LEN(入力シート!$C50)-(10-C$53),1))</f>
        <v/>
      </c>
      <c r="D49" s="88" t="str">
        <f>IF(LEN(入力シート!$C50)&lt;11-D$53,"",MID(入力シート!$C50,LEN(入力シート!$C50)-(10-D$53),1))</f>
        <v/>
      </c>
      <c r="E49" s="89" t="str">
        <f>IF(LEN(入力シート!$C50)&lt;11-E$53,"",MID(入力シート!$C50,LEN(入力シート!$C50)-(10-E$53),1))</f>
        <v/>
      </c>
      <c r="F49" s="90" t="str">
        <f>IF(LEN(入力シート!$C50)&lt;11-F$53,"",MID(入力シート!$C50,LEN(入力シート!$C50)-(10-F$53),1))</f>
        <v/>
      </c>
      <c r="G49" s="88" t="str">
        <f>IF(LEN(入力シート!$C50)&lt;11-G$53,"",MID(入力シート!$C50,LEN(入力シート!$C50)-(10-G$53),1))</f>
        <v/>
      </c>
      <c r="H49" s="91" t="str">
        <f>IF(LEN(入力シート!$C50)&lt;11-H$53,"",MID(入力シート!$C50,LEN(入力シート!$C50)-(10-H$53),1))</f>
        <v/>
      </c>
      <c r="I49" s="87" t="str">
        <f>IF(LEN(入力シート!$C50)&lt;11-I$53,"",MID(入力シート!$C50,LEN(入力シート!$C50)-(10-I$53),1))</f>
        <v/>
      </c>
      <c r="J49" s="88" t="str">
        <f>IF(LEN(入力シート!$C50)&lt;11-J$53,"",MID(入力シート!$C50,LEN(入力シート!$C50)-(10-J$53),1))</f>
        <v/>
      </c>
      <c r="K49" s="91" t="str">
        <f>IF(LEN(入力シート!$C50)&lt;11-K$53,"",MID(入力シート!$C50,LEN(入力シート!$C50)-(10-K$53),1))</f>
        <v/>
      </c>
      <c r="L49" s="326"/>
      <c r="M49" s="327"/>
      <c r="N49" s="327"/>
      <c r="O49" s="327"/>
      <c r="P49" s="327"/>
      <c r="Q49" s="327"/>
      <c r="R49" s="327"/>
      <c r="S49" s="327"/>
      <c r="T49" s="327"/>
      <c r="U49" s="327"/>
      <c r="V49" s="327"/>
      <c r="W49" s="327"/>
      <c r="X49" s="327"/>
      <c r="Y49" s="327"/>
      <c r="Z49" s="328"/>
      <c r="AA49" s="116" t="str">
        <f>IF(LEN(入力シート!$F50)&lt;8-AA$53,"",MID(入力シート!$F50,LEN(入力シート!$F50)-(7-AA$53),1))</f>
        <v/>
      </c>
      <c r="AB49" s="87" t="str">
        <f>IF(LEN(入力シート!$F50)&lt;8-AB$53,"",MID(入力シート!$F50,LEN(入力シート!$F50)-(7-AB$53),1))</f>
        <v/>
      </c>
      <c r="AC49" s="88" t="str">
        <f>IF(LEN(入力シート!$F50)&lt;8-AC$53,"",MID(入力シート!$F50,LEN(入力シート!$F50)-(7-AC$53),1))</f>
        <v/>
      </c>
      <c r="AD49" s="89" t="str">
        <f>IF(LEN(入力シート!$F50)&lt;8-AD$53,"",MID(入力シート!$F50,LEN(入力シート!$F50)-(7-AD$53),1))</f>
        <v/>
      </c>
      <c r="AE49" s="90" t="str">
        <f>IF(LEN(入力シート!$F50)&lt;8-AE$53,"",MID(入力シート!$F50,LEN(入力シート!$F50)-(7-AE$53),1))</f>
        <v/>
      </c>
      <c r="AF49" s="88" t="str">
        <f>IF(LEN(入力シート!$F50)&lt;8-AF$53,"",MID(入力シート!$F50,LEN(入力シート!$F50)-(7-AF$53),1))</f>
        <v/>
      </c>
      <c r="AG49" s="91" t="str">
        <f>IF(LEN(入力シート!$F50)&lt;8-AG$53,"",MID(入力シート!$F50,LEN(入力シート!$F50)-(7-AG$53),1))</f>
        <v/>
      </c>
      <c r="AH49" s="325"/>
      <c r="AI49" s="202" t="str">
        <f>+MID(入力シート!$H50,加入原票③!AI$53,1)</f>
        <v/>
      </c>
      <c r="AJ49" s="203" t="str">
        <f>+MID(入力シート!$H50,加入原票③!AJ$53,1)</f>
        <v/>
      </c>
      <c r="AK49" s="204" t="str">
        <f>+MID(入力シート!$H50,加入原票③!AK$53,1)</f>
        <v/>
      </c>
      <c r="AL49" s="207" t="str">
        <f>+MID(入力シート!$H50,加入原票③!AL$53,1)</f>
        <v/>
      </c>
      <c r="AM49" s="212" t="str">
        <f>+MID(入力シート!$H50,加入原票③!AM$53,1)</f>
        <v/>
      </c>
      <c r="AN49" s="205" t="str">
        <f>+MID(入力シート!$H50,加入原票③!AN$53,1)</f>
        <v/>
      </c>
      <c r="AO49" s="204" t="str">
        <f>+MID(入力シート!$I50,加入原票③!AO$53,1)</f>
        <v/>
      </c>
      <c r="AP49" s="212" t="str">
        <f>+MID(入力シート!$I50,加入原票③!AP$53,1)</f>
        <v/>
      </c>
      <c r="AQ49" s="204" t="str">
        <f>+MID(入力シート!$I50,加入原票③!AQ$53,1)</f>
        <v/>
      </c>
      <c r="AR49" s="205" t="str">
        <f>+MID(入力シート!$I50,加入原票③!AR$53,1)</f>
        <v/>
      </c>
      <c r="AS49" s="206" t="str">
        <f>+MID(入力シート!$I50,加入原票③!AS$53,1)</f>
        <v/>
      </c>
      <c r="AT49" s="207" t="str">
        <f>+MID(入力シート!$I50,加入原票③!AT$53,1)</f>
        <v/>
      </c>
      <c r="AU49" s="37">
        <v>2</v>
      </c>
      <c r="AV49" s="43">
        <v>0</v>
      </c>
      <c r="AW49" s="88" t="str">
        <f>+MID(入力シート!$J50,加入原票③!AW$53,1)</f>
        <v/>
      </c>
      <c r="AX49" s="91" t="str">
        <f>+MID(入力シート!$J50,加入原票③!AX$53,1)</f>
        <v/>
      </c>
      <c r="AY49" s="87" t="str">
        <f>+MID(入力シート!$J50,加入原票③!AY$53,1)</f>
        <v/>
      </c>
      <c r="AZ49" s="89" t="str">
        <f>+MID(入力シート!$J50,加入原票③!AZ$53,1)</f>
        <v/>
      </c>
      <c r="BA49" s="90" t="str">
        <f>+MID(入力シート!$J50,加入原票③!BA$53,1)</f>
        <v/>
      </c>
      <c r="BB49" s="125" t="str">
        <f>+MID(入力シート!$J50,加入原票③!BB$53,1)</f>
        <v/>
      </c>
    </row>
    <row r="50" spans="1:55" ht="18.75" customHeight="1" thickBot="1" x14ac:dyDescent="0.2">
      <c r="AJ50" s="335" t="s">
        <v>51</v>
      </c>
      <c r="AK50" s="336"/>
    </row>
    <row r="51" spans="1:55" ht="41.25" customHeight="1" thickBot="1" x14ac:dyDescent="0.2">
      <c r="B51" s="337" t="s">
        <v>59</v>
      </c>
      <c r="C51" s="338"/>
      <c r="D51" s="338"/>
      <c r="E51" s="338"/>
      <c r="F51" s="339"/>
      <c r="G51" s="340" t="str">
        <f>IF(入力シート!$D$51&lt;11,"",IF(入力シート!$D$51&lt;21,"",IF(入力シート!$D$51&lt;31,入力シート!$D$51,"")))</f>
        <v/>
      </c>
      <c r="H51" s="341"/>
      <c r="I51" s="341"/>
      <c r="J51" s="341"/>
      <c r="K51" s="245" t="s">
        <v>60</v>
      </c>
      <c r="L51" s="342" t="s">
        <v>58</v>
      </c>
      <c r="M51" s="338"/>
      <c r="N51" s="338"/>
      <c r="O51" s="338"/>
      <c r="P51" s="339"/>
      <c r="Q51" s="343" t="str">
        <f>IF(入力シート!$D$51&lt;11,"",IF(入力シート!$D$51&lt;21,"",IF(入力シート!$D$51&lt;31,入力シート!$F$51,"")))</f>
        <v/>
      </c>
      <c r="R51" s="344"/>
      <c r="S51" s="344"/>
      <c r="T51" s="344"/>
      <c r="U51" s="344"/>
      <c r="V51" s="344"/>
      <c r="W51" s="246" t="s">
        <v>63</v>
      </c>
      <c r="Y51" s="345" t="s">
        <v>61</v>
      </c>
      <c r="Z51" s="346"/>
      <c r="AA51" s="346"/>
      <c r="AB51" s="346"/>
      <c r="AC51" s="346"/>
      <c r="AD51" s="346"/>
      <c r="AE51" s="347"/>
      <c r="AG51" s="348" t="s">
        <v>62</v>
      </c>
      <c r="AH51" s="349"/>
      <c r="AI51" s="350"/>
      <c r="AJ51" s="351"/>
      <c r="AK51" s="352"/>
      <c r="AM51" s="138" t="s">
        <v>36</v>
      </c>
      <c r="AN51" s="17"/>
      <c r="AO51" s="17"/>
      <c r="AP51" s="17"/>
      <c r="AQ51" s="17"/>
      <c r="AR51" s="333">
        <f>入力シート!$J$6</f>
        <v>0</v>
      </c>
      <c r="AS51" s="334"/>
      <c r="AT51" s="334"/>
      <c r="AU51" s="334"/>
      <c r="AV51" s="334"/>
      <c r="AW51" s="334"/>
      <c r="AX51" s="334"/>
      <c r="AY51" s="334"/>
      <c r="AZ51" s="334"/>
      <c r="BA51" s="334"/>
      <c r="BB51" s="334"/>
    </row>
    <row r="52" spans="1:55" ht="18" customHeight="1" x14ac:dyDescent="0.15">
      <c r="B52" t="s">
        <v>56</v>
      </c>
      <c r="AB52" s="139">
        <v>2</v>
      </c>
      <c r="AC52" s="139">
        <v>2</v>
      </c>
      <c r="AD52" s="139">
        <v>2</v>
      </c>
      <c r="AE52" s="139">
        <v>2</v>
      </c>
      <c r="AF52" s="139">
        <v>2</v>
      </c>
      <c r="AG52" s="139">
        <v>2</v>
      </c>
      <c r="AH52" s="139">
        <v>2</v>
      </c>
      <c r="AI52" s="139">
        <v>2</v>
      </c>
      <c r="AJ52" s="139">
        <v>2</v>
      </c>
      <c r="AK52" s="139">
        <v>2</v>
      </c>
      <c r="AL52" s="139">
        <v>2</v>
      </c>
    </row>
    <row r="53" spans="1:55" s="139" customFormat="1" x14ac:dyDescent="0.15">
      <c r="B53" s="139">
        <v>1</v>
      </c>
      <c r="C53" s="139">
        <v>2</v>
      </c>
      <c r="D53" s="139">
        <v>3</v>
      </c>
      <c r="E53" s="139">
        <v>4</v>
      </c>
      <c r="F53" s="139">
        <v>5</v>
      </c>
      <c r="G53" s="139">
        <v>6</v>
      </c>
      <c r="H53" s="139">
        <v>7</v>
      </c>
      <c r="I53" s="139">
        <v>8</v>
      </c>
      <c r="J53" s="139">
        <v>9</v>
      </c>
      <c r="K53" s="139">
        <v>10</v>
      </c>
      <c r="L53" s="139">
        <v>1</v>
      </c>
      <c r="M53" s="139">
        <v>2</v>
      </c>
      <c r="N53" s="139">
        <v>3</v>
      </c>
      <c r="O53" s="139">
        <v>4</v>
      </c>
      <c r="P53" s="139">
        <v>5</v>
      </c>
      <c r="Q53" s="139">
        <v>6</v>
      </c>
      <c r="R53" s="139">
        <v>7</v>
      </c>
      <c r="S53" s="139">
        <v>8</v>
      </c>
      <c r="T53" s="139">
        <v>9</v>
      </c>
      <c r="U53" s="139">
        <v>10</v>
      </c>
      <c r="V53" s="139">
        <v>11</v>
      </c>
      <c r="W53" s="139">
        <v>12</v>
      </c>
      <c r="X53" s="139">
        <v>13</v>
      </c>
      <c r="Y53" s="139">
        <v>14</v>
      </c>
      <c r="Z53" s="139">
        <v>15</v>
      </c>
      <c r="AA53" s="139">
        <v>1</v>
      </c>
      <c r="AB53" s="139">
        <v>2</v>
      </c>
      <c r="AC53" s="139">
        <v>3</v>
      </c>
      <c r="AD53" s="139">
        <v>4</v>
      </c>
      <c r="AE53" s="139">
        <v>5</v>
      </c>
      <c r="AF53" s="139">
        <v>6</v>
      </c>
      <c r="AG53" s="139">
        <v>7</v>
      </c>
      <c r="AH53" s="139">
        <v>1</v>
      </c>
      <c r="AI53" s="139">
        <v>3</v>
      </c>
      <c r="AJ53" s="139">
        <v>4</v>
      </c>
      <c r="AK53" s="139">
        <v>5</v>
      </c>
      <c r="AL53" s="139">
        <v>6</v>
      </c>
      <c r="AM53" s="139">
        <v>7</v>
      </c>
      <c r="AN53" s="139">
        <v>8</v>
      </c>
      <c r="AO53" s="139">
        <v>3</v>
      </c>
      <c r="AP53" s="139">
        <v>4</v>
      </c>
      <c r="AQ53" s="139">
        <v>5</v>
      </c>
      <c r="AR53" s="139">
        <v>6</v>
      </c>
      <c r="AS53" s="139">
        <v>7</v>
      </c>
      <c r="AT53" s="139">
        <v>8</v>
      </c>
      <c r="AW53" s="139">
        <v>3</v>
      </c>
      <c r="AX53" s="139">
        <v>4</v>
      </c>
      <c r="AY53" s="139">
        <v>5</v>
      </c>
      <c r="AZ53" s="139">
        <v>6</v>
      </c>
      <c r="BA53" s="139">
        <v>7</v>
      </c>
      <c r="BB53" s="139">
        <v>8</v>
      </c>
      <c r="BC53" s="140"/>
    </row>
  </sheetData>
  <mergeCells count="207">
    <mergeCell ref="AR51:BB51"/>
    <mergeCell ref="AJ50:AK50"/>
    <mergeCell ref="B51:F51"/>
    <mergeCell ref="G51:J51"/>
    <mergeCell ref="L51:P51"/>
    <mergeCell ref="Q51:V51"/>
    <mergeCell ref="Y51:AE51"/>
    <mergeCell ref="AG51:AI51"/>
    <mergeCell ref="AJ51:AK51"/>
    <mergeCell ref="Y46:Y47"/>
    <mergeCell ref="Z46:Z47"/>
    <mergeCell ref="AH46:AH49"/>
    <mergeCell ref="L48:Z49"/>
    <mergeCell ref="Q46:Q47"/>
    <mergeCell ref="R46:R47"/>
    <mergeCell ref="S46:S47"/>
    <mergeCell ref="T46:T47"/>
    <mergeCell ref="U46:U47"/>
    <mergeCell ref="V46:V47"/>
    <mergeCell ref="X42:X43"/>
    <mergeCell ref="Y42:Y43"/>
    <mergeCell ref="Z42:Z43"/>
    <mergeCell ref="AH42:AH45"/>
    <mergeCell ref="L44:Z45"/>
    <mergeCell ref="L46:L47"/>
    <mergeCell ref="M46:M47"/>
    <mergeCell ref="N46:N47"/>
    <mergeCell ref="O46:O47"/>
    <mergeCell ref="P46:P47"/>
    <mergeCell ref="R42:R43"/>
    <mergeCell ref="S42:S43"/>
    <mergeCell ref="T42:T43"/>
    <mergeCell ref="U42:U43"/>
    <mergeCell ref="V42:V43"/>
    <mergeCell ref="W42:W43"/>
    <mergeCell ref="L42:L43"/>
    <mergeCell ref="M42:M43"/>
    <mergeCell ref="N42:N43"/>
    <mergeCell ref="O42:O43"/>
    <mergeCell ref="P42:P43"/>
    <mergeCell ref="Q42:Q43"/>
    <mergeCell ref="W46:W47"/>
    <mergeCell ref="X46:X47"/>
    <mergeCell ref="Y38:Y39"/>
    <mergeCell ref="Z38:Z39"/>
    <mergeCell ref="AH38:AH41"/>
    <mergeCell ref="L40:Z41"/>
    <mergeCell ref="Q38:Q39"/>
    <mergeCell ref="R38:R39"/>
    <mergeCell ref="S38:S39"/>
    <mergeCell ref="T38:T39"/>
    <mergeCell ref="U38:U39"/>
    <mergeCell ref="V38:V39"/>
    <mergeCell ref="X34:X35"/>
    <mergeCell ref="Y34:Y35"/>
    <mergeCell ref="Z34:Z35"/>
    <mergeCell ref="AH34:AH37"/>
    <mergeCell ref="L36:Z37"/>
    <mergeCell ref="L38:L39"/>
    <mergeCell ref="M38:M39"/>
    <mergeCell ref="N38:N39"/>
    <mergeCell ref="O38:O39"/>
    <mergeCell ref="P38:P39"/>
    <mergeCell ref="R34:R35"/>
    <mergeCell ref="S34:S35"/>
    <mergeCell ref="T34:T35"/>
    <mergeCell ref="U34:U35"/>
    <mergeCell ref="V34:V35"/>
    <mergeCell ref="W34:W35"/>
    <mergeCell ref="L34:L35"/>
    <mergeCell ref="M34:M35"/>
    <mergeCell ref="N34:N35"/>
    <mergeCell ref="O34:O35"/>
    <mergeCell ref="P34:P35"/>
    <mergeCell ref="Q34:Q35"/>
    <mergeCell ref="W38:W39"/>
    <mergeCell ref="X38:X39"/>
    <mergeCell ref="Y30:Y31"/>
    <mergeCell ref="Z30:Z31"/>
    <mergeCell ref="AH30:AH33"/>
    <mergeCell ref="L32:Z33"/>
    <mergeCell ref="Q30:Q31"/>
    <mergeCell ref="R30:R31"/>
    <mergeCell ref="S30:S31"/>
    <mergeCell ref="T30:T31"/>
    <mergeCell ref="U30:U31"/>
    <mergeCell ref="V30:V31"/>
    <mergeCell ref="X26:X27"/>
    <mergeCell ref="Y26:Y27"/>
    <mergeCell ref="Z26:Z27"/>
    <mergeCell ref="AH26:AH29"/>
    <mergeCell ref="L28:Z29"/>
    <mergeCell ref="L30:L31"/>
    <mergeCell ref="M30:M31"/>
    <mergeCell ref="N30:N31"/>
    <mergeCell ref="O30:O31"/>
    <mergeCell ref="P30:P31"/>
    <mergeCell ref="R26:R27"/>
    <mergeCell ref="S26:S27"/>
    <mergeCell ref="T26:T27"/>
    <mergeCell ref="U26:U27"/>
    <mergeCell ref="V26:V27"/>
    <mergeCell ref="W26:W27"/>
    <mergeCell ref="L26:L27"/>
    <mergeCell ref="M26:M27"/>
    <mergeCell ref="N26:N27"/>
    <mergeCell ref="O26:O27"/>
    <mergeCell ref="P26:P27"/>
    <mergeCell ref="Q26:Q27"/>
    <mergeCell ref="W30:W31"/>
    <mergeCell ref="X30:X31"/>
    <mergeCell ref="Y22:Y23"/>
    <mergeCell ref="Z22:Z23"/>
    <mergeCell ref="AH22:AH25"/>
    <mergeCell ref="L24:Z25"/>
    <mergeCell ref="Q22:Q23"/>
    <mergeCell ref="R22:R23"/>
    <mergeCell ref="S22:S23"/>
    <mergeCell ref="T22:T23"/>
    <mergeCell ref="U22:U23"/>
    <mergeCell ref="V22:V23"/>
    <mergeCell ref="X18:X19"/>
    <mergeCell ref="Y18:Y19"/>
    <mergeCell ref="Z18:Z19"/>
    <mergeCell ref="AH18:AH21"/>
    <mergeCell ref="L20:Z21"/>
    <mergeCell ref="L22:L23"/>
    <mergeCell ref="M22:M23"/>
    <mergeCell ref="N22:N23"/>
    <mergeCell ref="O22:O23"/>
    <mergeCell ref="P22:P23"/>
    <mergeCell ref="R18:R19"/>
    <mergeCell ref="S18:S19"/>
    <mergeCell ref="T18:T19"/>
    <mergeCell ref="U18:U19"/>
    <mergeCell ref="V18:V19"/>
    <mergeCell ref="W18:W19"/>
    <mergeCell ref="L18:L19"/>
    <mergeCell ref="M18:M19"/>
    <mergeCell ref="N18:N19"/>
    <mergeCell ref="O18:O19"/>
    <mergeCell ref="P18:P19"/>
    <mergeCell ref="Q18:Q19"/>
    <mergeCell ref="W22:W23"/>
    <mergeCell ref="X22:X23"/>
    <mergeCell ref="W14:W15"/>
    <mergeCell ref="X14:X15"/>
    <mergeCell ref="Y14:Y15"/>
    <mergeCell ref="Z14:Z15"/>
    <mergeCell ref="AH14:AH17"/>
    <mergeCell ref="L16:Z17"/>
    <mergeCell ref="Q14:Q15"/>
    <mergeCell ref="R14:R15"/>
    <mergeCell ref="S14:S15"/>
    <mergeCell ref="T14:T15"/>
    <mergeCell ref="U14:U15"/>
    <mergeCell ref="V14:V15"/>
    <mergeCell ref="L14:L15"/>
    <mergeCell ref="M14:M15"/>
    <mergeCell ref="N14:N15"/>
    <mergeCell ref="O14:O15"/>
    <mergeCell ref="P14:P15"/>
    <mergeCell ref="R10:R11"/>
    <mergeCell ref="S10:S11"/>
    <mergeCell ref="T10:T11"/>
    <mergeCell ref="U10:U11"/>
    <mergeCell ref="L10:L11"/>
    <mergeCell ref="M10:M11"/>
    <mergeCell ref="N10:N11"/>
    <mergeCell ref="O10:O11"/>
    <mergeCell ref="P10:P11"/>
    <mergeCell ref="Q10:Q11"/>
    <mergeCell ref="V1:W2"/>
    <mergeCell ref="AO6:AT6"/>
    <mergeCell ref="AU6:BB6"/>
    <mergeCell ref="M7:Y9"/>
    <mergeCell ref="X10:X11"/>
    <mergeCell ref="Y10:Y11"/>
    <mergeCell ref="Z10:Z11"/>
    <mergeCell ref="AH10:AH13"/>
    <mergeCell ref="L12:Z13"/>
    <mergeCell ref="V10:V11"/>
    <mergeCell ref="W10:W11"/>
    <mergeCell ref="AI7:AN8"/>
    <mergeCell ref="AO7:AT8"/>
    <mergeCell ref="AU7:BB8"/>
    <mergeCell ref="BB2:BC3"/>
    <mergeCell ref="A3:B4"/>
    <mergeCell ref="AQ3:AS4"/>
    <mergeCell ref="AN4:AP4"/>
    <mergeCell ref="AL5:AZ5"/>
    <mergeCell ref="B6:K8"/>
    <mergeCell ref="L6:Z6"/>
    <mergeCell ref="AA6:AG8"/>
    <mergeCell ref="AH6:AH8"/>
    <mergeCell ref="AI6:AN6"/>
    <mergeCell ref="X1:AG3"/>
    <mergeCell ref="AL1:AM1"/>
    <mergeCell ref="AN1:AS1"/>
    <mergeCell ref="AT1:AZ1"/>
    <mergeCell ref="T2:U3"/>
    <mergeCell ref="AN2:AP3"/>
    <mergeCell ref="A1:B1"/>
    <mergeCell ref="C1:D1"/>
    <mergeCell ref="E1:I1"/>
    <mergeCell ref="J1:O1"/>
    <mergeCell ref="R1:S2"/>
  </mergeCells>
  <phoneticPr fontId="1"/>
  <pageMargins left="0.62992125984251968" right="0.23622047244094491" top="0.39370078740157483" bottom="0" header="0" footer="0"/>
  <pageSetup paperSize="9" scale="96" orientation="landscape" r:id="rId1"/>
  <headerFooter>
    <oddFooter>&amp;RSZ5031(2023.9)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入力シート</vt:lpstr>
      <vt:lpstr>加入原票①</vt:lpstr>
      <vt:lpstr>加入原票②</vt:lpstr>
      <vt:lpstr>加入原票③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2023-10-10T01:45:38Z</dcterms:modified>
</cp:coreProperties>
</file>